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sers\psalama\Documents\Committees\ENT_GradOffice\EnrollmentNumbers\"/>
    </mc:Choice>
  </mc:AlternateContent>
  <bookViews>
    <workbookView xWindow="0" yWindow="0" windowWidth="21570" windowHeight="10230"/>
  </bookViews>
  <sheets>
    <sheet name="Page 1" sheetId="1" r:id="rId1"/>
    <sheet name="Page 2" sheetId="2" r:id="rId2"/>
    <sheet name="Page 3" sheetId="3" r:id="rId3"/>
  </sheets>
  <definedNames>
    <definedName name="_xlnm.Print_Area" localSheetId="0">'Page 1'!$A$1:$I$52</definedName>
    <definedName name="_xlnm.Print_Area" localSheetId="1">'Page 2'!$A$1:$H$61</definedName>
    <definedName name="_xlnm.Print_Area" localSheetId="2">'Page 3'!$A$1:$G$32</definedName>
  </definedNames>
  <calcPr calcId="152511" calcMode="manual"/>
</workbook>
</file>

<file path=xl/calcChain.xml><?xml version="1.0" encoding="utf-8"?>
<calcChain xmlns="http://schemas.openxmlformats.org/spreadsheetml/2006/main">
  <c r="E24" i="3" l="1"/>
  <c r="F21" i="3" s="1"/>
  <c r="G22" i="3"/>
  <c r="E22" i="3"/>
  <c r="B22" i="3"/>
  <c r="B24" i="3" s="1"/>
  <c r="G21" i="3"/>
  <c r="G20" i="3"/>
  <c r="G18" i="3"/>
  <c r="G16" i="3"/>
  <c r="G15" i="3"/>
  <c r="F12" i="3"/>
  <c r="E12" i="3"/>
  <c r="B12" i="3"/>
  <c r="G11" i="3"/>
  <c r="G10" i="3"/>
  <c r="F10" i="3"/>
  <c r="G9" i="3"/>
  <c r="G8" i="3"/>
  <c r="G7" i="3"/>
  <c r="G6" i="3"/>
  <c r="G5" i="3"/>
  <c r="F36" i="2"/>
  <c r="G25" i="2"/>
  <c r="G24" i="2"/>
  <c r="F26" i="2"/>
  <c r="D26" i="2"/>
  <c r="E25" i="2"/>
  <c r="E24" i="2"/>
  <c r="E26" i="2" s="1"/>
  <c r="G59" i="2"/>
  <c r="G58" i="2"/>
  <c r="G60" i="2" s="1"/>
  <c r="F60" i="2"/>
  <c r="G53" i="2"/>
  <c r="G47" i="2"/>
  <c r="G46" i="2"/>
  <c r="G45" i="2"/>
  <c r="G44" i="2"/>
  <c r="G43" i="2"/>
  <c r="G42" i="2"/>
  <c r="G41" i="2"/>
  <c r="G40" i="2"/>
  <c r="G48" i="2" s="1"/>
  <c r="F48" i="2"/>
  <c r="C12" i="3" l="1"/>
  <c r="C10" i="3"/>
  <c r="C7" i="3"/>
  <c r="C16" i="3"/>
  <c r="C20" i="3"/>
  <c r="C9" i="3"/>
  <c r="C15" i="3"/>
  <c r="C6" i="3"/>
  <c r="C11" i="3"/>
  <c r="C8" i="3"/>
  <c r="C18" i="3"/>
  <c r="C5" i="3"/>
  <c r="F5" i="3"/>
  <c r="G12" i="3"/>
  <c r="F18" i="3"/>
  <c r="C22" i="3"/>
  <c r="F11" i="3"/>
  <c r="F15" i="3"/>
  <c r="F22" i="3" s="1"/>
  <c r="F24" i="3" s="1"/>
  <c r="F19" i="3"/>
  <c r="F8" i="3"/>
  <c r="F6" i="3"/>
  <c r="F9" i="3"/>
  <c r="F20" i="3"/>
  <c r="F16" i="3"/>
  <c r="F7" i="3"/>
  <c r="C24" i="3" l="1"/>
  <c r="D60" i="2" l="1"/>
  <c r="E59" i="2"/>
  <c r="E58" i="2"/>
  <c r="E60" i="2" s="1"/>
  <c r="E53" i="2"/>
  <c r="D48" i="2"/>
  <c r="E47" i="2"/>
  <c r="E46" i="2"/>
  <c r="E45" i="2"/>
  <c r="E44" i="2"/>
  <c r="E43" i="2"/>
  <c r="E42" i="2"/>
  <c r="E41" i="2"/>
  <c r="E40" i="2"/>
  <c r="E48" i="2" s="1"/>
  <c r="D36" i="2"/>
  <c r="E35" i="2"/>
  <c r="E34" i="2"/>
  <c r="E36" i="2" s="1"/>
  <c r="K20" i="2"/>
  <c r="J20" i="2"/>
  <c r="D33" i="1"/>
  <c r="C34" i="1"/>
  <c r="D32" i="1" s="1"/>
  <c r="D34" i="1" s="1"/>
  <c r="G34" i="1"/>
  <c r="H13" i="1" s="1"/>
  <c r="H27" i="1"/>
  <c r="G28" i="1"/>
  <c r="H26" i="1" s="1"/>
  <c r="H28" i="1" s="1"/>
  <c r="C28" i="1"/>
  <c r="D27" i="1" s="1"/>
  <c r="D21" i="1"/>
  <c r="C22" i="1"/>
  <c r="D20" i="1" s="1"/>
  <c r="D22" i="1" s="1"/>
  <c r="H16" i="1"/>
  <c r="H15" i="1"/>
  <c r="H14" i="1"/>
  <c r="G19" i="1"/>
  <c r="C14" i="1"/>
  <c r="D13" i="1" s="1"/>
  <c r="D11" i="1" l="1"/>
  <c r="D12" i="1"/>
  <c r="H17" i="1"/>
  <c r="D26" i="1"/>
  <c r="D28" i="1" s="1"/>
  <c r="H32" i="1"/>
  <c r="H18" i="1"/>
  <c r="H33" i="1"/>
  <c r="H11" i="1"/>
  <c r="H12" i="1"/>
  <c r="H19" i="1" l="1"/>
  <c r="H34" i="1"/>
  <c r="G34" i="2" l="1"/>
  <c r="G35" i="2" l="1"/>
  <c r="G36" i="2" s="1"/>
  <c r="G26" i="2"/>
</calcChain>
</file>

<file path=xl/sharedStrings.xml><?xml version="1.0" encoding="utf-8"?>
<sst xmlns="http://schemas.openxmlformats.org/spreadsheetml/2006/main" count="161" uniqueCount="92">
  <si>
    <t>SCHOOL OF SCIENCE TOTAL</t>
  </si>
  <si>
    <t>TECHNOLOGY</t>
  </si>
  <si>
    <t>TOTAL ENROLLMENT</t>
  </si>
  <si>
    <t>N/A</t>
  </si>
  <si>
    <t>SCHOOL OF ENGINEERING</t>
  </si>
  <si>
    <t>SCHOOL OF ENGINEERING TOTAL</t>
  </si>
  <si>
    <t>Purdue University Graduate School</t>
  </si>
  <si>
    <t>Number</t>
  </si>
  <si>
    <t>% of Total</t>
  </si>
  <si>
    <t>Indiana Resident</t>
  </si>
  <si>
    <t>Master's</t>
  </si>
  <si>
    <t>Nonresident</t>
  </si>
  <si>
    <t>GRAND TOTAL</t>
  </si>
  <si>
    <t>New</t>
  </si>
  <si>
    <t>Continuing</t>
  </si>
  <si>
    <t>Science</t>
  </si>
  <si>
    <t>Engineering</t>
  </si>
  <si>
    <t>Graduate</t>
  </si>
  <si>
    <t>Gender</t>
  </si>
  <si>
    <t>Total Men</t>
  </si>
  <si>
    <t>Total Women</t>
  </si>
  <si>
    <t>Men</t>
  </si>
  <si>
    <t>Women</t>
  </si>
  <si>
    <t>Department</t>
  </si>
  <si>
    <t>ELECTRICAL AND COMPUTER ENGINEERING</t>
  </si>
  <si>
    <t xml:space="preserve">MECHANICAL ENGINEERING             </t>
  </si>
  <si>
    <t>% Change</t>
  </si>
  <si>
    <t>Total Enrolled</t>
  </si>
  <si>
    <t>Total Enrollment</t>
  </si>
  <si>
    <t>% of Dom.</t>
  </si>
  <si>
    <t>% of Domestic</t>
  </si>
  <si>
    <t>Domestic</t>
  </si>
  <si>
    <t>International</t>
  </si>
  <si>
    <t>Hispanic/Latino</t>
  </si>
  <si>
    <t>Asian</t>
  </si>
  <si>
    <t>Black or African American</t>
  </si>
  <si>
    <t>American Indian or Alaskan Native</t>
  </si>
  <si>
    <t>2 or more races</t>
  </si>
  <si>
    <t>Native Hawaiian/Pacific Islander</t>
  </si>
  <si>
    <t>IUPUI Enrollment Summary</t>
  </si>
  <si>
    <t>African American</t>
  </si>
  <si>
    <t>Asian American</t>
  </si>
  <si>
    <t>SCHOOL OF SCIENCE</t>
  </si>
  <si>
    <t>BIOLOGY</t>
  </si>
  <si>
    <t>CHEMISTRY</t>
  </si>
  <si>
    <t>FORENSIC &amp; INVESTIGATIVE SCIENCE</t>
  </si>
  <si>
    <t>MATHEMATICS</t>
  </si>
  <si>
    <t>PHYSICS</t>
  </si>
  <si>
    <t>PSYCHOLOGY</t>
  </si>
  <si>
    <t>as they are included in the West Lafayette count.</t>
  </si>
  <si>
    <t xml:space="preserve">program in M.S. technology, and is the only area of study that is delivered completely online.  The counts for </t>
  </si>
  <si>
    <t>Facilities Management are included in the Technology column.</t>
  </si>
  <si>
    <t xml:space="preserve"> </t>
  </si>
  <si>
    <t>Grad Certificates</t>
  </si>
  <si>
    <t>Not applicable</t>
  </si>
  <si>
    <t>Undisclosed</t>
  </si>
  <si>
    <t>Not Applicable</t>
  </si>
  <si>
    <t>2020-21</t>
  </si>
  <si>
    <t xml:space="preserve">       Students by Classification</t>
  </si>
  <si>
    <t xml:space="preserve">                                     Gender</t>
  </si>
  <si>
    <t xml:space="preserve">        Indiana Resident Status</t>
  </si>
  <si>
    <t xml:space="preserve">                       New/Continuing Students</t>
  </si>
  <si>
    <t>Engineering (1)</t>
  </si>
  <si>
    <t xml:space="preserve">     (1) Does not include PhD Biomedical Engineering</t>
  </si>
  <si>
    <t xml:space="preserve">          students as they are included in the West Lafayette count.</t>
  </si>
  <si>
    <t>Ethnic Enrollment   (2)</t>
  </si>
  <si>
    <t>International Students (3)</t>
  </si>
  <si>
    <t xml:space="preserve">  (3) Residence is determined by Citizenship</t>
  </si>
  <si>
    <t xml:space="preserve">   (2) Not all students shared this information.</t>
  </si>
  <si>
    <t>(1)  Does not include PhD Biomedical Engineering students</t>
  </si>
  <si>
    <r>
      <t xml:space="preserve">           International Students </t>
    </r>
    <r>
      <rPr>
        <sz val="9"/>
        <color indexed="12"/>
        <rFont val="Univers (W1)"/>
      </rPr>
      <t>(2)</t>
    </r>
  </si>
  <si>
    <t xml:space="preserve"> (2) Residence is determined by Citizenship</t>
  </si>
  <si>
    <r>
      <t xml:space="preserve">Ethnic Domestic Enrollment </t>
    </r>
    <r>
      <rPr>
        <b/>
        <vertAlign val="superscript"/>
        <sz val="12"/>
        <color indexed="12"/>
        <rFont val="Univers (W1)"/>
      </rPr>
      <t xml:space="preserve"> </t>
    </r>
  </si>
  <si>
    <r>
      <t xml:space="preserve">Doctoral </t>
    </r>
    <r>
      <rPr>
        <sz val="8"/>
        <rFont val="Univers (W1)"/>
      </rPr>
      <t>(1)</t>
    </r>
  </si>
  <si>
    <r>
      <t xml:space="preserve">Undisclosed  </t>
    </r>
    <r>
      <rPr>
        <sz val="8"/>
        <rFont val="Univers (W1)"/>
      </rPr>
      <t>(3)</t>
    </r>
  </si>
  <si>
    <t xml:space="preserve">    (3) Not all students shared their information.</t>
  </si>
  <si>
    <t xml:space="preserve">                    Domestic Students</t>
  </si>
  <si>
    <t>Fall Semester 2021-22</t>
  </si>
  <si>
    <t>updated 10-05-21</t>
  </si>
  <si>
    <t>2021-22</t>
  </si>
  <si>
    <t>Comparative Enrollment Data:  Fall 2020-21 and 2021-22</t>
  </si>
  <si>
    <t>Comparative Enrollment Data: 2020-21 to 2021-22</t>
  </si>
  <si>
    <t xml:space="preserve">        Comparative Enrollment Data By School:  Fall 2020-21 and 2021-22</t>
  </si>
  <si>
    <t xml:space="preserve">COMPUTER &amp; INFORMATION SCIENCE  </t>
  </si>
  <si>
    <t>(1) IUPUI's on-site PhD Biomedical Engineering program is now fully approved for offer at IUPUI.</t>
  </si>
  <si>
    <t>BIOMEDICAL ENGINEERING   (1)</t>
  </si>
  <si>
    <t>FACILITIES MANAGEMENT  (2)</t>
  </si>
  <si>
    <t>(2)  Facilities Management is not a Master's degree program; it is an area of concentration within the M.S. degree</t>
  </si>
  <si>
    <t>CYBERSECURITY &amp; TRUSTED SYSTEM (MSCTS)    (3)</t>
  </si>
  <si>
    <t>(3) Cybersecurity &amp; Trusted Systems (MSCTS) is a new MS degree that is being offered at IUPUI starting Spring 2020.</t>
  </si>
  <si>
    <t>MOTORSPORTS ENGINEERING (MSE) (4)</t>
  </si>
  <si>
    <t xml:space="preserve">(4) MSE degree with Motorsports Engineering major was fuly approved to be offered at IUPUI effective Summer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</si>
</sst>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5">
    <font>
      <sz val="10"/>
      <name val="Univers (W1)"/>
    </font>
    <font>
      <b/>
      <sz val="10"/>
      <name val="Univers (W1)"/>
    </font>
    <font>
      <i/>
      <sz val="10"/>
      <name val="Univers (W1)"/>
    </font>
    <font>
      <b/>
      <i/>
      <sz val="10"/>
      <name val="Univers (W1)"/>
    </font>
    <font>
      <sz val="10"/>
      <name val="Univers (W1)"/>
    </font>
    <font>
      <sz val="12"/>
      <name val="Univers (W1)"/>
      <family val="2"/>
    </font>
    <font>
      <b/>
      <sz val="12"/>
      <name val="Univers (W1)"/>
    </font>
    <font>
      <sz val="10"/>
      <name val="Univers (W1)"/>
    </font>
    <font>
      <u/>
      <sz val="10"/>
      <name val="Univers (W1)"/>
      <family val="2"/>
    </font>
    <font>
      <b/>
      <u/>
      <sz val="10"/>
      <name val="Univers (W1)"/>
    </font>
    <font>
      <b/>
      <sz val="9.5"/>
      <name val="Univers (W1)"/>
      <family val="2"/>
    </font>
    <font>
      <b/>
      <sz val="9"/>
      <name val="Univers (W1)"/>
      <family val="2"/>
    </font>
    <font>
      <sz val="8"/>
      <name val="Univers (W1)"/>
    </font>
    <font>
      <b/>
      <u/>
      <sz val="10"/>
      <name val="Univers (W1)"/>
    </font>
    <font>
      <sz val="14"/>
      <name val="Univers (W1)"/>
      <family val="2"/>
    </font>
    <font>
      <u/>
      <sz val="10"/>
      <name val="Univers (W1)"/>
      <family val="2"/>
    </font>
    <font>
      <b/>
      <sz val="9"/>
      <name val="Univers (W1)"/>
      <family val="2"/>
    </font>
    <font>
      <sz val="9"/>
      <name val="Univers (W1)"/>
    </font>
    <font>
      <u/>
      <sz val="9"/>
      <name val="Univers (W1)"/>
    </font>
    <font>
      <b/>
      <i/>
      <sz val="9"/>
      <name val="Univers (W1)"/>
    </font>
    <font>
      <sz val="10"/>
      <color indexed="8"/>
      <name val="Univers (W1)"/>
    </font>
    <font>
      <b/>
      <sz val="9"/>
      <color indexed="8"/>
      <name val="Univers (W1)"/>
    </font>
    <font>
      <b/>
      <sz val="12"/>
      <color indexed="12"/>
      <name val="Univers (W1)"/>
    </font>
    <font>
      <b/>
      <sz val="14"/>
      <color indexed="12"/>
      <name val="Univers (W1)"/>
    </font>
    <font>
      <u/>
      <sz val="9"/>
      <name val="Univers (W1)"/>
    </font>
    <font>
      <sz val="9"/>
      <name val="Univers (W1)"/>
    </font>
    <font>
      <sz val="8"/>
      <name val="Univers (W1)"/>
    </font>
    <font>
      <b/>
      <vertAlign val="superscript"/>
      <sz val="12"/>
      <color indexed="12"/>
      <name val="Univers (W1)"/>
    </font>
    <font>
      <i/>
      <sz val="8"/>
      <name val="Univers (W1)"/>
    </font>
    <font>
      <b/>
      <sz val="9"/>
      <name val="Univers (W1)"/>
    </font>
    <font>
      <sz val="10"/>
      <name val="Univers (W1)"/>
      <family val="2"/>
    </font>
    <font>
      <u/>
      <sz val="10"/>
      <name val="Univers (W1)"/>
    </font>
    <font>
      <b/>
      <sz val="16"/>
      <name val="Univers (W1)"/>
      <family val="2"/>
    </font>
    <font>
      <b/>
      <sz val="10"/>
      <color rgb="FFFF0000"/>
      <name val="Univers (W1)"/>
    </font>
    <font>
      <sz val="9"/>
      <color indexed="12"/>
      <name val="Univers (W1)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8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8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 applyAlignment="1">
      <alignment horizontal="centerContinuous"/>
    </xf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7" fillId="0" borderId="0" xfId="0" applyFont="1"/>
    <xf numFmtId="0" fontId="1" fillId="0" borderId="0" xfId="0" applyFont="1" applyAlignment="1">
      <alignment horizontal="centerContinuous"/>
    </xf>
    <xf numFmtId="3" fontId="7" fillId="0" borderId="0" xfId="0" applyNumberFormat="1" applyFont="1"/>
    <xf numFmtId="0" fontId="3" fillId="0" borderId="0" xfId="0" applyFont="1"/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/>
    <xf numFmtId="0" fontId="0" fillId="0" borderId="0" xfId="0" applyBorder="1"/>
    <xf numFmtId="0" fontId="7" fillId="0" borderId="0" xfId="0" applyFont="1" applyBorder="1"/>
    <xf numFmtId="0" fontId="13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1" fillId="0" borderId="0" xfId="0" applyNumberFormat="1" applyFont="1" applyAlignment="1"/>
    <xf numFmtId="9" fontId="7" fillId="0" borderId="0" xfId="0" applyNumberFormat="1" applyFont="1"/>
    <xf numFmtId="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right"/>
    </xf>
    <xf numFmtId="0" fontId="12" fillId="0" borderId="0" xfId="0" applyFont="1"/>
    <xf numFmtId="0" fontId="17" fillId="0" borderId="2" xfId="0" applyFont="1" applyBorder="1"/>
    <xf numFmtId="9" fontId="17" fillId="0" borderId="0" xfId="0" applyNumberFormat="1" applyFont="1" applyAlignment="1">
      <alignment horizontal="right"/>
    </xf>
    <xf numFmtId="0" fontId="17" fillId="0" borderId="3" xfId="0" applyFont="1" applyBorder="1"/>
    <xf numFmtId="3" fontId="18" fillId="0" borderId="0" xfId="0" applyNumberFormat="1" applyFont="1" applyBorder="1" applyAlignment="1">
      <alignment horizontal="right"/>
    </xf>
    <xf numFmtId="0" fontId="19" fillId="0" borderId="4" xfId="0" applyFont="1" applyBorder="1"/>
    <xf numFmtId="3" fontId="16" fillId="0" borderId="5" xfId="0" applyNumberFormat="1" applyFont="1" applyBorder="1" applyAlignment="1">
      <alignment horizontal="right"/>
    </xf>
    <xf numFmtId="0" fontId="17" fillId="0" borderId="0" xfId="0" applyFont="1"/>
    <xf numFmtId="0" fontId="17" fillId="0" borderId="0" xfId="0" applyFont="1" applyBorder="1" applyAlignment="1">
      <alignment horizontal="right"/>
    </xf>
    <xf numFmtId="0" fontId="17" fillId="0" borderId="4" xfId="0" applyFont="1" applyBorder="1"/>
    <xf numFmtId="0" fontId="17" fillId="0" borderId="0" xfId="0" applyFont="1" applyFill="1" applyBorder="1" applyAlignment="1">
      <alignment horizontal="right"/>
    </xf>
    <xf numFmtId="0" fontId="17" fillId="0" borderId="2" xfId="0" applyFont="1" applyFill="1" applyBorder="1"/>
    <xf numFmtId="3" fontId="17" fillId="0" borderId="6" xfId="0" applyNumberFormat="1" applyFont="1" applyFill="1" applyBorder="1" applyAlignment="1">
      <alignment horizontal="right"/>
    </xf>
    <xf numFmtId="0" fontId="16" fillId="0" borderId="0" xfId="0" applyFont="1"/>
    <xf numFmtId="3" fontId="17" fillId="0" borderId="0" xfId="0" applyNumberFormat="1" applyFont="1" applyAlignment="1">
      <alignment horizontal="right"/>
    </xf>
    <xf numFmtId="9" fontId="17" fillId="0" borderId="0" xfId="0" applyNumberFormat="1" applyFont="1"/>
    <xf numFmtId="0" fontId="19" fillId="0" borderId="0" xfId="0" applyFont="1"/>
    <xf numFmtId="3" fontId="16" fillId="0" borderId="0" xfId="0" applyNumberFormat="1" applyFont="1" applyAlignment="1">
      <alignment horizontal="right"/>
    </xf>
    <xf numFmtId="0" fontId="23" fillId="0" borderId="0" xfId="0" applyFont="1" applyAlignment="1">
      <alignment horizontal="centerContinuous"/>
    </xf>
    <xf numFmtId="0" fontId="0" fillId="0" borderId="0" xfId="0" applyFill="1"/>
    <xf numFmtId="0" fontId="17" fillId="0" borderId="3" xfId="0" applyFont="1" applyFill="1" applyBorder="1"/>
    <xf numFmtId="0" fontId="16" fillId="0" borderId="0" xfId="0" applyFont="1" applyAlignment="1">
      <alignment horizontal="center"/>
    </xf>
    <xf numFmtId="164" fontId="7" fillId="0" borderId="0" xfId="0" applyNumberFormat="1" applyFont="1"/>
    <xf numFmtId="164" fontId="1" fillId="0" borderId="0" xfId="0" applyNumberFormat="1" applyFont="1"/>
    <xf numFmtId="164" fontId="7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8" fillId="0" borderId="0" xfId="0" applyNumberFormat="1" applyFont="1" applyBorder="1"/>
    <xf numFmtId="164" fontId="7" fillId="0" borderId="0" xfId="1" applyNumberFormat="1" applyFont="1"/>
    <xf numFmtId="164" fontId="17" fillId="0" borderId="10" xfId="0" applyNumberFormat="1" applyFont="1" applyBorder="1" applyAlignment="1">
      <alignment horizontal="right"/>
    </xf>
    <xf numFmtId="164" fontId="17" fillId="0" borderId="11" xfId="0" applyNumberFormat="1" applyFont="1" applyBorder="1" applyAlignment="1">
      <alignment horizontal="right"/>
    </xf>
    <xf numFmtId="0" fontId="17" fillId="0" borderId="0" xfId="0" applyFont="1" applyFill="1" applyBorder="1"/>
    <xf numFmtId="164" fontId="8" fillId="0" borderId="0" xfId="0" applyNumberFormat="1" applyFont="1" applyBorder="1"/>
    <xf numFmtId="3" fontId="8" fillId="0" borderId="0" xfId="0" applyNumberFormat="1" applyFont="1" applyBorder="1" applyAlignment="1">
      <alignment horizontal="right"/>
    </xf>
    <xf numFmtId="164" fontId="18" fillId="0" borderId="11" xfId="0" applyNumberFormat="1" applyFont="1" applyBorder="1" applyAlignment="1">
      <alignment horizontal="right"/>
    </xf>
    <xf numFmtId="164" fontId="16" fillId="0" borderId="12" xfId="1" applyNumberFormat="1" applyFont="1" applyBorder="1" applyAlignment="1">
      <alignment horizontal="right"/>
    </xf>
    <xf numFmtId="9" fontId="17" fillId="0" borderId="11" xfId="1" applyFont="1" applyFill="1" applyBorder="1"/>
    <xf numFmtId="0" fontId="17" fillId="0" borderId="0" xfId="0" applyFont="1" applyFill="1"/>
    <xf numFmtId="0" fontId="17" fillId="0" borderId="0" xfId="0" applyFont="1" applyBorder="1"/>
    <xf numFmtId="10" fontId="17" fillId="0" borderId="0" xfId="0" applyNumberFormat="1" applyFont="1" applyBorder="1"/>
    <xf numFmtId="9" fontId="17" fillId="0" borderId="11" xfId="1" applyFont="1" applyBorder="1"/>
    <xf numFmtId="10" fontId="17" fillId="0" borderId="11" xfId="1" applyNumberFormat="1" applyFont="1" applyFill="1" applyBorder="1"/>
    <xf numFmtId="9" fontId="9" fillId="0" borderId="0" xfId="0" applyNumberFormat="1" applyFont="1" applyAlignment="1">
      <alignment horizontal="right"/>
    </xf>
    <xf numFmtId="164" fontId="1" fillId="0" borderId="0" xfId="1" applyNumberFormat="1" applyFont="1"/>
    <xf numFmtId="164" fontId="8" fillId="0" borderId="0" xfId="0" applyNumberFormat="1" applyFont="1" applyBorder="1" applyAlignment="1">
      <alignment horizontal="right"/>
    </xf>
    <xf numFmtId="164" fontId="25" fillId="0" borderId="11" xfId="0" applyNumberFormat="1" applyFont="1" applyBorder="1" applyAlignment="1">
      <alignment horizontal="right"/>
    </xf>
    <xf numFmtId="164" fontId="24" fillId="0" borderId="11" xfId="0" applyNumberFormat="1" applyFont="1" applyBorder="1" applyAlignment="1">
      <alignment horizontal="right"/>
    </xf>
    <xf numFmtId="164" fontId="17" fillId="0" borderId="8" xfId="0" applyNumberFormat="1" applyFont="1" applyBorder="1" applyAlignment="1">
      <alignment horizontal="right"/>
    </xf>
    <xf numFmtId="164" fontId="16" fillId="0" borderId="12" xfId="0" applyNumberFormat="1" applyFont="1" applyBorder="1" applyAlignment="1"/>
    <xf numFmtId="164" fontId="17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26" fillId="0" borderId="0" xfId="0" applyFont="1"/>
    <xf numFmtId="3" fontId="7" fillId="0" borderId="0" xfId="0" applyNumberFormat="1" applyFont="1" applyBorder="1"/>
    <xf numFmtId="164" fontId="7" fillId="0" borderId="0" xfId="0" applyNumberFormat="1" applyFont="1" applyBorder="1"/>
    <xf numFmtId="3" fontId="7" fillId="0" borderId="0" xfId="0" applyNumberFormat="1" applyFont="1" applyFill="1" applyBorder="1"/>
    <xf numFmtId="164" fontId="7" fillId="0" borderId="0" xfId="0" applyNumberFormat="1" applyFont="1" applyFill="1" applyBorder="1"/>
    <xf numFmtId="0" fontId="2" fillId="0" borderId="0" xfId="0" applyFont="1"/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8" fillId="0" borderId="0" xfId="0" applyFont="1"/>
    <xf numFmtId="0" fontId="28" fillId="0" borderId="0" xfId="0" quotePrefix="1" applyFont="1"/>
    <xf numFmtId="9" fontId="17" fillId="0" borderId="0" xfId="1" applyFont="1" applyBorder="1"/>
    <xf numFmtId="164" fontId="17" fillId="0" borderId="0" xfId="0" applyNumberFormat="1" applyFont="1" applyFill="1" applyBorder="1"/>
    <xf numFmtId="164" fontId="17" fillId="0" borderId="0" xfId="0" applyNumberFormat="1" applyFont="1" applyFill="1" applyBorder="1" applyAlignment="1">
      <alignment horizontal="right"/>
    </xf>
    <xf numFmtId="164" fontId="17" fillId="0" borderId="0" xfId="0" applyNumberFormat="1" applyFont="1" applyFill="1"/>
    <xf numFmtId="0" fontId="17" fillId="0" borderId="6" xfId="0" applyFont="1" applyBorder="1"/>
    <xf numFmtId="10" fontId="17" fillId="0" borderId="6" xfId="0" applyNumberFormat="1" applyFont="1" applyBorder="1"/>
    <xf numFmtId="9" fontId="17" fillId="0" borderId="6" xfId="1" applyFont="1" applyBorder="1"/>
    <xf numFmtId="0" fontId="0" fillId="0" borderId="0" xfId="0" applyFont="1"/>
    <xf numFmtId="3" fontId="0" fillId="0" borderId="0" xfId="0" applyNumberFormat="1" applyFont="1"/>
    <xf numFmtId="10" fontId="17" fillId="0" borderId="11" xfId="1" applyNumberFormat="1" applyFont="1" applyFill="1" applyBorder="1" applyAlignment="1">
      <alignment horizontal="right"/>
    </xf>
    <xf numFmtId="0" fontId="0" fillId="0" borderId="0" xfId="0" applyFill="1" applyBorder="1"/>
    <xf numFmtId="0" fontId="18" fillId="0" borderId="0" xfId="0" applyFont="1"/>
    <xf numFmtId="0" fontId="2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4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10" fontId="17" fillId="0" borderId="11" xfId="0" applyNumberFormat="1" applyFont="1" applyFill="1" applyBorder="1"/>
    <xf numFmtId="10" fontId="17" fillId="0" borderId="11" xfId="0" applyNumberFormat="1" applyFont="1" applyFill="1" applyBorder="1" applyAlignment="1">
      <alignment horizontal="right"/>
    </xf>
    <xf numFmtId="0" fontId="17" fillId="0" borderId="3" xfId="0" applyFont="1" applyFill="1" applyBorder="1" applyAlignment="1">
      <alignment horizontal="right"/>
    </xf>
    <xf numFmtId="10" fontId="17" fillId="0" borderId="11" xfId="0" applyNumberFormat="1" applyFont="1" applyBorder="1"/>
    <xf numFmtId="3" fontId="30" fillId="0" borderId="0" xfId="0" applyNumberFormat="1" applyFont="1" applyAlignment="1">
      <alignment horizontal="right"/>
    </xf>
    <xf numFmtId="164" fontId="30" fillId="0" borderId="0" xfId="0" applyNumberFormat="1" applyFont="1" applyAlignment="1">
      <alignment horizontal="right"/>
    </xf>
    <xf numFmtId="0" fontId="31" fillId="0" borderId="0" xfId="0" applyFont="1"/>
    <xf numFmtId="3" fontId="17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/>
    <xf numFmtId="0" fontId="7" fillId="0" borderId="0" xfId="0" applyFont="1" applyFill="1"/>
    <xf numFmtId="3" fontId="17" fillId="0" borderId="0" xfId="0" applyNumberFormat="1" applyFont="1" applyFill="1" applyAlignment="1">
      <alignment horizontal="center"/>
    </xf>
    <xf numFmtId="3" fontId="16" fillId="0" borderId="0" xfId="0" applyNumberFormat="1" applyFont="1" applyFill="1" applyAlignment="1">
      <alignment horizontal="center"/>
    </xf>
    <xf numFmtId="164" fontId="31" fillId="0" borderId="0" xfId="1" applyNumberFormat="1" applyFont="1"/>
    <xf numFmtId="0" fontId="21" fillId="2" borderId="2" xfId="0" applyFont="1" applyFill="1" applyBorder="1"/>
    <xf numFmtId="0" fontId="11" fillId="2" borderId="2" xfId="0" applyFont="1" applyFill="1" applyBorder="1" applyAlignment="1">
      <alignment horizontal="right"/>
    </xf>
    <xf numFmtId="0" fontId="17" fillId="3" borderId="7" xfId="0" applyFont="1" applyFill="1" applyBorder="1"/>
    <xf numFmtId="0" fontId="17" fillId="3" borderId="8" xfId="0" applyFont="1" applyFill="1" applyBorder="1"/>
    <xf numFmtId="0" fontId="29" fillId="4" borderId="7" xfId="0" applyFont="1" applyFill="1" applyBorder="1"/>
    <xf numFmtId="0" fontId="29" fillId="5" borderId="7" xfId="0" applyFont="1" applyFill="1" applyBorder="1"/>
    <xf numFmtId="0" fontId="17" fillId="5" borderId="7" xfId="0" applyFont="1" applyFill="1" applyBorder="1"/>
    <xf numFmtId="10" fontId="17" fillId="5" borderId="8" xfId="0" applyNumberFormat="1" applyFont="1" applyFill="1" applyBorder="1"/>
    <xf numFmtId="9" fontId="17" fillId="5" borderId="8" xfId="1" applyFont="1" applyFill="1" applyBorder="1"/>
    <xf numFmtId="0" fontId="17" fillId="0" borderId="11" xfId="0" applyFont="1" applyFill="1" applyBorder="1" applyAlignment="1">
      <alignment horizontal="right"/>
    </xf>
    <xf numFmtId="164" fontId="17" fillId="0" borderId="11" xfId="0" applyNumberFormat="1" applyFont="1" applyFill="1" applyBorder="1" applyAlignment="1">
      <alignment horizontal="right"/>
    </xf>
    <xf numFmtId="10" fontId="29" fillId="4" borderId="8" xfId="0" applyNumberFormat="1" applyFont="1" applyFill="1" applyBorder="1"/>
    <xf numFmtId="0" fontId="17" fillId="4" borderId="8" xfId="0" applyFont="1" applyFill="1" applyBorder="1"/>
    <xf numFmtId="0" fontId="21" fillId="6" borderId="7" xfId="0" applyFont="1" applyFill="1" applyBorder="1"/>
    <xf numFmtId="0" fontId="11" fillId="6" borderId="9" xfId="0" applyFont="1" applyFill="1" applyBorder="1" applyAlignment="1">
      <alignment horizontal="right"/>
    </xf>
    <xf numFmtId="9" fontId="16" fillId="6" borderId="8" xfId="0" applyNumberFormat="1" applyFont="1" applyFill="1" applyBorder="1" applyAlignment="1">
      <alignment horizontal="right"/>
    </xf>
    <xf numFmtId="3" fontId="29" fillId="0" borderId="9" xfId="0" applyNumberFormat="1" applyFont="1" applyBorder="1" applyAlignment="1">
      <alignment horizontal="right"/>
    </xf>
    <xf numFmtId="0" fontId="29" fillId="3" borderId="7" xfId="0" applyFont="1" applyFill="1" applyBorder="1"/>
    <xf numFmtId="10" fontId="29" fillId="3" borderId="8" xfId="0" applyNumberFormat="1" applyFont="1" applyFill="1" applyBorder="1"/>
    <xf numFmtId="10" fontId="29" fillId="3" borderId="8" xfId="1" applyNumberFormat="1" applyFont="1" applyFill="1" applyBorder="1"/>
    <xf numFmtId="10" fontId="29" fillId="5" borderId="8" xfId="0" applyNumberFormat="1" applyFont="1" applyFill="1" applyBorder="1"/>
    <xf numFmtId="10" fontId="29" fillId="5" borderId="8" xfId="1" applyNumberFormat="1" applyFont="1" applyFill="1" applyBorder="1"/>
    <xf numFmtId="3" fontId="7" fillId="0" borderId="0" xfId="0" applyNumberFormat="1" applyFont="1" applyFill="1"/>
    <xf numFmtId="164" fontId="7" fillId="0" borderId="0" xfId="0" applyNumberFormat="1" applyFont="1" applyFill="1"/>
    <xf numFmtId="3" fontId="8" fillId="0" borderId="0" xfId="0" applyNumberFormat="1" applyFont="1" applyFill="1" applyBorder="1"/>
    <xf numFmtId="164" fontId="8" fillId="0" borderId="0" xfId="0" applyNumberFormat="1" applyFont="1" applyFill="1" applyBorder="1"/>
    <xf numFmtId="0" fontId="3" fillId="0" borderId="0" xfId="0" applyFont="1" applyFill="1"/>
    <xf numFmtId="3" fontId="1" fillId="0" borderId="0" xfId="0" applyNumberFormat="1" applyFont="1" applyFill="1"/>
    <xf numFmtId="164" fontId="1" fillId="0" borderId="0" xfId="1" applyNumberFormat="1" applyFont="1" applyFill="1"/>
    <xf numFmtId="0" fontId="4" fillId="0" borderId="0" xfId="0" applyFont="1" applyFill="1"/>
    <xf numFmtId="3" fontId="4" fillId="0" borderId="0" xfId="0" applyNumberFormat="1" applyFont="1" applyFill="1"/>
    <xf numFmtId="164" fontId="4" fillId="0" borderId="0" xfId="0" applyNumberFormat="1" applyFont="1" applyFill="1"/>
    <xf numFmtId="3" fontId="15" fillId="0" borderId="0" xfId="0" applyNumberFormat="1" applyFont="1" applyFill="1"/>
    <xf numFmtId="164" fontId="15" fillId="0" borderId="0" xfId="0" applyNumberFormat="1" applyFont="1" applyFill="1"/>
    <xf numFmtId="164" fontId="1" fillId="0" borderId="0" xfId="0" applyNumberFormat="1" applyFont="1" applyFill="1"/>
    <xf numFmtId="3" fontId="8" fillId="0" borderId="0" xfId="0" applyNumberFormat="1" applyFont="1" applyFill="1"/>
    <xf numFmtId="164" fontId="8" fillId="0" borderId="0" xfId="0" applyNumberFormat="1" applyFont="1" applyFill="1"/>
    <xf numFmtId="0" fontId="32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23" fillId="0" borderId="0" xfId="0" applyFont="1" applyFill="1" applyAlignment="1">
      <alignment horizontal="centerContinuous"/>
    </xf>
    <xf numFmtId="0" fontId="33" fillId="0" borderId="0" xfId="0" applyFont="1" applyFill="1"/>
    <xf numFmtId="9" fontId="11" fillId="2" borderId="10" xfId="0" applyNumberFormat="1" applyFont="1" applyFill="1" applyBorder="1" applyAlignment="1">
      <alignment horizontal="right"/>
    </xf>
    <xf numFmtId="0" fontId="11" fillId="3" borderId="10" xfId="0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2" fillId="0" borderId="0" xfId="0" applyFont="1" applyAlignment="1">
      <alignment horizontal="left"/>
    </xf>
    <xf numFmtId="3" fontId="0" fillId="0" borderId="0" xfId="0" applyNumberFormat="1" applyFont="1" applyFill="1"/>
    <xf numFmtId="9" fontId="17" fillId="0" borderId="0" xfId="0" applyNumberFormat="1" applyFont="1" applyFill="1"/>
    <xf numFmtId="3" fontId="16" fillId="0" borderId="0" xfId="0" applyNumberFormat="1" applyFont="1" applyFill="1" applyAlignment="1">
      <alignment horizontal="right"/>
    </xf>
    <xf numFmtId="0" fontId="20" fillId="0" borderId="0" xfId="0" applyFont="1" applyFill="1"/>
    <xf numFmtId="0" fontId="1" fillId="0" borderId="0" xfId="0" applyFont="1" applyFill="1"/>
    <xf numFmtId="0" fontId="28" fillId="0" borderId="0" xfId="0" applyFont="1" applyAlignment="1"/>
    <xf numFmtId="3" fontId="28" fillId="0" borderId="0" xfId="0" applyNumberFormat="1" applyFont="1" applyAlignment="1">
      <alignment horizontal="right"/>
    </xf>
    <xf numFmtId="164" fontId="28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5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(W1)"/>
                <a:ea typeface="Univers (W1)"/>
                <a:cs typeface="Univers (W1)"/>
              </a:defRPr>
            </a:pPr>
            <a:r>
              <a:rPr lang="en-US"/>
              <a:t>Graduate School Historical Fall Semester Enrollment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2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"/>
          <c:y val="0"/>
          <c:w val="0"/>
          <c:h val="0"/>
        </c:manualLayout>
      </c:layout>
      <c:bar3DChart>
        <c:barDir val="col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256946264"/>
        <c:axId val="256947048"/>
        <c:axId val="0"/>
      </c:bar3DChart>
      <c:catAx>
        <c:axId val="25694626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nivers (W1)"/>
                <a:ea typeface="Univers (W1)"/>
                <a:cs typeface="Univers (W1)"/>
              </a:defRPr>
            </a:pPr>
            <a:endParaRPr lang="en-US"/>
          </a:p>
        </c:txPr>
        <c:crossAx val="256947048"/>
        <c:crosses val="autoZero"/>
        <c:auto val="0"/>
        <c:lblAlgn val="ctr"/>
        <c:lblOffset val="100"/>
        <c:tickMarkSkip val="1"/>
        <c:noMultiLvlLbl val="0"/>
      </c:catAx>
      <c:valAx>
        <c:axId val="25694704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nivers (W1)"/>
                <a:ea typeface="Univers (W1)"/>
                <a:cs typeface="Univers (W1)"/>
              </a:defRPr>
            </a:pPr>
            <a:endParaRPr lang="en-US"/>
          </a:p>
        </c:txPr>
        <c:crossAx val="256946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Univers (W1)"/>
              <a:ea typeface="Univers (W1)"/>
              <a:cs typeface="Univers (W1)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Univers (W1)"/>
          <a:ea typeface="Univers (W1)"/>
          <a:cs typeface="Univers (W1)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Graduate School</a:t>
            </a:r>
          </a:p>
          <a:p>
            <a:pPr>
              <a:defRPr/>
            </a:pPr>
            <a:r>
              <a:rPr lang="en-US"/>
              <a:t>Historical Fall Semester Enrollment </a:t>
            </a:r>
          </a:p>
        </c:rich>
      </c:tx>
      <c:layout>
        <c:manualLayout>
          <c:xMode val="edge"/>
          <c:yMode val="edge"/>
          <c:x val="0.33933909043730842"/>
          <c:y val="3.2134042864772668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0"/>
      <c:rotY val="20"/>
      <c:depthPercent val="200"/>
      <c:rAngAx val="1"/>
    </c:view3D>
    <c:floor>
      <c:thickness val="0"/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3175">
          <a:solidFill>
            <a:srgbClr val="C0C0C0"/>
          </a:solidFill>
          <a:prstDash val="solid"/>
        </a:ln>
      </c:spPr>
    </c:floor>
    <c:sideWall>
      <c:thickness val="0"/>
      <c:spPr>
        <a:ln w="12700">
          <a:solidFill>
            <a:srgbClr val="C0C0C0"/>
          </a:solidFill>
          <a:prstDash val="solid"/>
        </a:ln>
      </c:spPr>
    </c:sideWall>
    <c:backWall>
      <c:thickness val="0"/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572220139149271E-2"/>
          <c:y val="0.18109488741091828"/>
          <c:w val="0.89126222858506321"/>
          <c:h val="0.691516278911738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'Page 1'!$B$58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6188900300505914E-3"/>
                  <c:y val="-1.7677291946223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033-42AB-A1DF-EB73A7B396C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390657689527585E-3"/>
                  <c:y val="-9.21318918736444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033-42AB-A1DF-EB73A7B396C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5071322606413328E-3"/>
                  <c:y val="-1.40567638048459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033-42AB-A1DF-EB73A7B396C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0990147970633397E-3"/>
                  <c:y val="-4.95868884556636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033-42AB-A1DF-EB73A7B396C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647342995169792E-3"/>
                  <c:y val="-3.51047758901519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033-42AB-A1DF-EB73A7B396C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641256799421811E-3"/>
                  <c:y val="-3.3099560304158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033-42AB-A1DF-EB73A7B396C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7971014492753624E-3"/>
                  <c:y val="-1.2279076047969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033-42AB-A1DF-EB73A7B396C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7251908396946565E-3"/>
                  <c:y val="-3.749104610950672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033-42AB-A1DF-EB73A7B396C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7760279965004372E-3"/>
                  <c:y val="2.38532884354082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7A9-4FF9-B408-D6E56B7D8C3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358778625954198E-2"/>
                  <c:y val="-8.17995910020453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6E4-47F4-863E-104AFD240D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5399410951493659E-2"/>
                  <c:y val="-1.6359918200408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61F-4334-AFCE-9157FA02A8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'Page 1'!$A$59:$A$70</c15:sqref>
                  </c15:fullRef>
                </c:ext>
              </c:extLst>
              <c:f>'Page 1'!$A$60:$A$70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'Page 1'!$B$59:$B$70</c15:sqref>
                  </c15:fullRef>
                </c:ext>
              </c:extLst>
              <c:f>'Page 1'!$B$60:$B$70</c:f>
              <c:numCache>
                <c:formatCode>#,##0</c:formatCode>
                <c:ptCount val="11"/>
                <c:pt idx="0">
                  <c:v>417</c:v>
                </c:pt>
                <c:pt idx="1">
                  <c:v>435</c:v>
                </c:pt>
                <c:pt idx="2">
                  <c:v>384</c:v>
                </c:pt>
                <c:pt idx="3">
                  <c:v>370</c:v>
                </c:pt>
                <c:pt idx="4" formatCode="General">
                  <c:v>334</c:v>
                </c:pt>
                <c:pt idx="5">
                  <c:v>362</c:v>
                </c:pt>
                <c:pt idx="6">
                  <c:v>380</c:v>
                </c:pt>
                <c:pt idx="7">
                  <c:v>467</c:v>
                </c:pt>
                <c:pt idx="8">
                  <c:v>458</c:v>
                </c:pt>
                <c:pt idx="9">
                  <c:v>438</c:v>
                </c:pt>
                <c:pt idx="10">
                  <c:v>437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5033-42AB-A1DF-EB73A7B396C7}"/>
            </c:ext>
            <c:ext xmlns:c15="http://schemas.microsoft.com/office/drawing/2012/chart" uri="{02D57815-91ED-43cb-92C2-25804820EDAC}">
              <c15:categoryFilterExceptions>
                <c15:categoryFilterException>
                  <c15:sqref>'Page 1'!$B$59</c15:sqref>
                  <c15:dLbl>
                    <c:idx val="-1"/>
                    <c:layout>
                      <c:manualLayout>
                        <c:x val="7.6969074517858824E-3"/>
                        <c:y val="2.1419348304934551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0-D1BD-44F1-ABE1-0F62A6C23199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ser>
          <c:idx val="1"/>
          <c:order val="1"/>
          <c:tx>
            <c:strRef>
              <c:f>'Page 1'!$C$58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088287877058846E-2"/>
                  <c:y val="-2.4744157784135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033-42AB-A1DF-EB73A7B396C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508767925748412E-2"/>
                  <c:y val="-3.68500561224059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5033-42AB-A1DF-EB73A7B396C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7354178553767665E-2"/>
                  <c:y val="-9.35902304816399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5033-42AB-A1DF-EB73A7B396C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261440146068627E-2"/>
                  <c:y val="-1.260821496991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5033-42AB-A1DF-EB73A7B396C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9323671497584541E-3"/>
                  <c:y val="-7.99183060316821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5033-42AB-A1DF-EB73A7B396C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6601620449617009E-3"/>
                  <c:y val="-7.71940484931348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5033-42AB-A1DF-EB73A7B396C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7803390034260986E-3"/>
                  <c:y val="-1.1659662174130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5033-42AB-A1DF-EB73A7B396C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7971014492753624E-3"/>
                  <c:y val="-4.28724544480173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5033-42AB-A1DF-EB73A7B396C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7134850033058844E-2"/>
                  <c:y val="-5.89214691721820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7A9-4FF9-B408-D6E56B7D8C3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7391356614774298E-2"/>
                  <c:y val="-5.91919875046294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8AC-4709-A1D3-35B3A5888CC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9249263689366934E-2"/>
                  <c:y val="-1.2269938650306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61F-4334-AFCE-9157FA02A8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'Page 1'!$A$59:$A$70</c15:sqref>
                  </c15:fullRef>
                </c:ext>
              </c:extLst>
              <c:f>'Page 1'!$A$60:$A$70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'Page 1'!$C$59:$C$70</c15:sqref>
                  </c15:fullRef>
                </c:ext>
              </c:extLst>
              <c:f>'Page 1'!$C$60:$C$70</c:f>
              <c:numCache>
                <c:formatCode>#,##0</c:formatCode>
                <c:ptCount val="11"/>
                <c:pt idx="0">
                  <c:v>282</c:v>
                </c:pt>
                <c:pt idx="1">
                  <c:v>325</c:v>
                </c:pt>
                <c:pt idx="2">
                  <c:v>413</c:v>
                </c:pt>
                <c:pt idx="3">
                  <c:v>431</c:v>
                </c:pt>
                <c:pt idx="4" formatCode="General">
                  <c:v>490</c:v>
                </c:pt>
                <c:pt idx="5">
                  <c:v>484</c:v>
                </c:pt>
                <c:pt idx="6">
                  <c:v>518</c:v>
                </c:pt>
                <c:pt idx="7">
                  <c:v>447</c:v>
                </c:pt>
                <c:pt idx="8">
                  <c:v>364</c:v>
                </c:pt>
                <c:pt idx="9">
                  <c:v>311</c:v>
                </c:pt>
                <c:pt idx="10">
                  <c:v>273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5033-42AB-A1DF-EB73A7B396C7}"/>
            </c:ext>
            <c:ext xmlns:c15="http://schemas.microsoft.com/office/drawing/2012/chart" uri="{02D57815-91ED-43cb-92C2-25804820EDAC}">
              <c15:categoryFilterExceptions>
                <c15:categoryFilterException>
                  <c15:sqref>'Page 1'!$C$59</c15:sqref>
                  <c15:dLbl>
                    <c:idx val="-1"/>
                    <c:layout>
                      <c:manualLayout>
                        <c:x val="1.9408726083152649E-2"/>
                        <c:y val="-1.568828012254103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1-D1BD-44F1-ABE1-0F62A6C23199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256947832"/>
        <c:axId val="256948224"/>
        <c:axId val="0"/>
      </c:bar3DChart>
      <c:catAx>
        <c:axId val="256947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69482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56948224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6947832"/>
        <c:crosses val="autoZero"/>
        <c:crossBetween val="between"/>
        <c:majorUnit val="100"/>
        <c:min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122963875698745"/>
          <c:y val="0.88159992270904775"/>
          <c:w val="0.33526627396766245"/>
          <c:h val="0.1184000772909521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Univers (W1)"/>
          <a:ea typeface="Univers (W1)"/>
          <a:cs typeface="Univers (W1)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(W1)"/>
                <a:ea typeface="Univers (W1)"/>
                <a:cs typeface="Univers (W1)"/>
              </a:defRPr>
            </a:pPr>
            <a:r>
              <a:rPr lang="en-US"/>
              <a:t>Graduate School Historical Fall Semester Enrollment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2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"/>
          <c:y val="0"/>
          <c:w val="0"/>
          <c:h val="0"/>
        </c:manualLayout>
      </c:layout>
      <c:bar3DChart>
        <c:barDir val="col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256949008"/>
        <c:axId val="256949400"/>
        <c:axId val="0"/>
      </c:bar3DChart>
      <c:catAx>
        <c:axId val="25694900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nivers (W1)"/>
                <a:ea typeface="Univers (W1)"/>
                <a:cs typeface="Univers (W1)"/>
              </a:defRPr>
            </a:pPr>
            <a:endParaRPr lang="en-US"/>
          </a:p>
        </c:txPr>
        <c:crossAx val="256949400"/>
        <c:crosses val="autoZero"/>
        <c:auto val="0"/>
        <c:lblAlgn val="ctr"/>
        <c:lblOffset val="100"/>
        <c:tickMarkSkip val="1"/>
        <c:noMultiLvlLbl val="0"/>
      </c:catAx>
      <c:valAx>
        <c:axId val="25694940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nivers (W1)"/>
                <a:ea typeface="Univers (W1)"/>
                <a:cs typeface="Univers (W1)"/>
              </a:defRPr>
            </a:pPr>
            <a:endParaRPr lang="en-US"/>
          </a:p>
        </c:txPr>
        <c:crossAx val="256949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Univers (W1)"/>
              <a:ea typeface="Univers (W1)"/>
              <a:cs typeface="Univers (W1)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Univers (W1)"/>
          <a:ea typeface="Univers (W1)"/>
          <a:cs typeface="Univers (W1)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00"/>
      <c:rotY val="20"/>
      <c:depthPercent val="2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2C4-464C-BAEC-AA25062B2FD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Univers (W1)"/>
                    <a:ea typeface="Univers (W1)"/>
                    <a:cs typeface="Univers (W1)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2C4-464C-BAEC-AA25062B2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256950184"/>
        <c:axId val="256950576"/>
        <c:axId val="0"/>
      </c:bar3DChart>
      <c:catAx>
        <c:axId val="256950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nivers (W1)"/>
                <a:ea typeface="Univers (W1)"/>
                <a:cs typeface="Univers (W1)"/>
              </a:defRPr>
            </a:pPr>
            <a:endParaRPr lang="en-US"/>
          </a:p>
        </c:txPr>
        <c:crossAx val="256950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5695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nivers (W1)"/>
                <a:ea typeface="Univers (W1)"/>
                <a:cs typeface="Univers (W1)"/>
              </a:defRPr>
            </a:pPr>
            <a:endParaRPr lang="en-US"/>
          </a:p>
        </c:txPr>
        <c:crossAx val="256950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735" b="0" i="0" u="none" strike="noStrike" baseline="0">
              <a:solidFill>
                <a:srgbClr val="000000"/>
              </a:solidFill>
              <a:latin typeface="Univers (W1)"/>
              <a:ea typeface="Univers (W1)"/>
              <a:cs typeface="Univers (W1)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Univers (W1)"/>
          <a:ea typeface="Univers (W1)"/>
          <a:cs typeface="Univers (W1)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216"/>
      <c:rotY val="20"/>
      <c:depthPercent val="20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70874772940378"/>
          <c:y val="5.3561509145722108E-2"/>
          <c:w val="0.83383935752425564"/>
          <c:h val="0.7565052979488674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'Page 2'!$J$17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9822772826344084E-2"/>
                  <c:y val="-2.079000186896142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955-43C1-AEC4-4345FB5BA5B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919991663222447E-2"/>
                  <c:y val="-6.302788002892864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955-43C1-AEC4-4345FB5BA5B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'Page 2'!$I$18:$I$19</c:f>
              <c:strCache>
                <c:ptCount val="2"/>
                <c:pt idx="0">
                  <c:v>Engineering</c:v>
                </c:pt>
                <c:pt idx="1">
                  <c:v>Science</c:v>
                </c:pt>
              </c:strCache>
            </c:strRef>
          </c:cat>
          <c:val>
            <c:numRef>
              <c:f>'Page 2'!$J$18:$J$19</c:f>
              <c:numCache>
                <c:formatCode>#,##0</c:formatCode>
                <c:ptCount val="2"/>
                <c:pt idx="0">
                  <c:v>369</c:v>
                </c:pt>
                <c:pt idx="1">
                  <c:v>341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955-43C1-AEC4-4345FB5BA5BB}"/>
            </c:ext>
          </c:extLst>
        </c:ser>
        <c:ser>
          <c:idx val="1"/>
          <c:order val="1"/>
          <c:tx>
            <c:strRef>
              <c:f>'Page 2'!$K$17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955-43C1-AEC4-4345FB5BA5B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955-43C1-AEC4-4345FB5BA5BB}"/>
              </c:ext>
            </c:extLst>
          </c:dPt>
          <c:dLbls>
            <c:dLbl>
              <c:idx val="0"/>
              <c:layout>
                <c:manualLayout>
                  <c:x val="3.3222058548199582E-2"/>
                  <c:y val="-3.30240608468833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955-43C1-AEC4-4345FB5BA5B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5558086560364468E-2"/>
                  <c:y val="-3.97772474144789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955-43C1-AEC4-4345FB5BA5B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'Page 2'!$I$18:$I$19</c:f>
              <c:strCache>
                <c:ptCount val="2"/>
                <c:pt idx="0">
                  <c:v>Engineering</c:v>
                </c:pt>
                <c:pt idx="1">
                  <c:v>Science</c:v>
                </c:pt>
              </c:strCache>
            </c:strRef>
          </c:cat>
          <c:val>
            <c:numRef>
              <c:f>'Page 2'!$K$18:$K$19</c:f>
              <c:numCache>
                <c:formatCode>#,##0</c:formatCode>
                <c:ptCount val="2"/>
                <c:pt idx="0">
                  <c:v>392</c:v>
                </c:pt>
                <c:pt idx="1">
                  <c:v>357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955-43C1-AEC4-4345FB5BA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56951360"/>
        <c:axId val="256951752"/>
        <c:axId val="0"/>
      </c:bar3DChart>
      <c:catAx>
        <c:axId val="256951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6951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56951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695136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2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-3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12700</xdr:rowOff>
    </xdr:from>
    <xdr:to>
      <xdr:col>4</xdr:col>
      <xdr:colOff>31750</xdr:colOff>
      <xdr:row>9</xdr:row>
      <xdr:rowOff>9525</xdr:rowOff>
    </xdr:to>
    <xdr:sp macro="" textlink="">
      <xdr:nvSpPr>
        <xdr:cNvPr id="1258571" name="Rectangle 5"/>
        <xdr:cNvSpPr>
          <a:spLocks noChangeArrowheads="1"/>
        </xdr:cNvSpPr>
      </xdr:nvSpPr>
      <xdr:spPr bwMode="auto">
        <a:xfrm>
          <a:off x="0" y="1536700"/>
          <a:ext cx="2603500" cy="234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vertOverflow="clip" wrap="square" lIns="18288" tIns="0" rIns="0" bIns="0" rtlCol="0" anchor="ctr" upright="1"/>
        <a:lstStyle/>
        <a:p>
          <a:pPr algn="l"/>
          <a:endParaRPr lang="en-US"/>
        </a:p>
      </xdr:txBody>
    </xdr:sp>
    <xdr:clientData/>
  </xdr:twoCellAnchor>
  <xdr:twoCellAnchor>
    <xdr:from>
      <xdr:col>0</xdr:col>
      <xdr:colOff>0</xdr:colOff>
      <xdr:row>22</xdr:row>
      <xdr:rowOff>149225</xdr:rowOff>
    </xdr:from>
    <xdr:to>
      <xdr:col>4</xdr:col>
      <xdr:colOff>12700</xdr:colOff>
      <xdr:row>24</xdr:row>
      <xdr:rowOff>19188</xdr:rowOff>
    </xdr:to>
    <xdr:sp macro="" textlink="">
      <xdr:nvSpPr>
        <xdr:cNvPr id="1258572" name="Rectangle 6"/>
        <xdr:cNvSpPr>
          <a:spLocks noChangeArrowheads="1"/>
        </xdr:cNvSpPr>
      </xdr:nvSpPr>
      <xdr:spPr bwMode="auto">
        <a:xfrm>
          <a:off x="0" y="4187825"/>
          <a:ext cx="2584450" cy="231913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28</xdr:row>
      <xdr:rowOff>142875</xdr:rowOff>
    </xdr:from>
    <xdr:to>
      <xdr:col>4</xdr:col>
      <xdr:colOff>0</xdr:colOff>
      <xdr:row>30</xdr:row>
      <xdr:rowOff>19050</xdr:rowOff>
    </xdr:to>
    <xdr:sp macro="" textlink="">
      <xdr:nvSpPr>
        <xdr:cNvPr id="1258573" name="Rectangle 8"/>
        <xdr:cNvSpPr>
          <a:spLocks noChangeArrowheads="1"/>
        </xdr:cNvSpPr>
      </xdr:nvSpPr>
      <xdr:spPr bwMode="auto">
        <a:xfrm>
          <a:off x="0" y="5191125"/>
          <a:ext cx="2571750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66675</xdr:colOff>
      <xdr:row>58</xdr:row>
      <xdr:rowOff>0</xdr:rowOff>
    </xdr:from>
    <xdr:to>
      <xdr:col>0</xdr:col>
      <xdr:colOff>66675</xdr:colOff>
      <xdr:row>58</xdr:row>
      <xdr:rowOff>0</xdr:rowOff>
    </xdr:to>
    <xdr:graphicFrame macro="">
      <xdr:nvGraphicFramePr>
        <xdr:cNvPr id="179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790575</xdr:colOff>
      <xdr:row>23</xdr:row>
      <xdr:rowOff>0</xdr:rowOff>
    </xdr:from>
    <xdr:to>
      <xdr:col>7</xdr:col>
      <xdr:colOff>685800</xdr:colOff>
      <xdr:row>24</xdr:row>
      <xdr:rowOff>19050</xdr:rowOff>
    </xdr:to>
    <xdr:sp macro="" textlink="">
      <xdr:nvSpPr>
        <xdr:cNvPr id="1258576" name="Rectangle 13"/>
        <xdr:cNvSpPr>
          <a:spLocks noChangeArrowheads="1"/>
        </xdr:cNvSpPr>
      </xdr:nvSpPr>
      <xdr:spPr bwMode="auto">
        <a:xfrm>
          <a:off x="3362325" y="4200525"/>
          <a:ext cx="3295650" cy="219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0</xdr:colOff>
      <xdr:row>28</xdr:row>
      <xdr:rowOff>120650</xdr:rowOff>
    </xdr:from>
    <xdr:to>
      <xdr:col>7</xdr:col>
      <xdr:colOff>682625</xdr:colOff>
      <xdr:row>30</xdr:row>
      <xdr:rowOff>3440</xdr:rowOff>
    </xdr:to>
    <xdr:sp macro="" textlink="">
      <xdr:nvSpPr>
        <xdr:cNvPr id="1258577" name="Rectangle 15"/>
        <xdr:cNvSpPr>
          <a:spLocks noChangeArrowheads="1"/>
        </xdr:cNvSpPr>
      </xdr:nvSpPr>
      <xdr:spPr bwMode="auto">
        <a:xfrm>
          <a:off x="3381375" y="5168900"/>
          <a:ext cx="3273425" cy="24474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12700</xdr:colOff>
      <xdr:row>8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1258578" name="Rectangle 19"/>
        <xdr:cNvSpPr>
          <a:spLocks noChangeArrowheads="1"/>
        </xdr:cNvSpPr>
      </xdr:nvSpPr>
      <xdr:spPr bwMode="auto">
        <a:xfrm>
          <a:off x="4521200" y="2095500"/>
          <a:ext cx="436880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1</xdr:colOff>
      <xdr:row>36</xdr:row>
      <xdr:rowOff>38101</xdr:rowOff>
    </xdr:from>
    <xdr:to>
      <xdr:col>7</xdr:col>
      <xdr:colOff>523875</xdr:colOff>
      <xdr:row>51</xdr:row>
      <xdr:rowOff>228601</xdr:rowOff>
    </xdr:to>
    <xdr:graphicFrame macro="">
      <xdr:nvGraphicFramePr>
        <xdr:cNvPr id="179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571500</xdr:colOff>
      <xdr:row>4</xdr:row>
      <xdr:rowOff>79375</xdr:rowOff>
    </xdr:from>
    <xdr:to>
      <xdr:col>6</xdr:col>
      <xdr:colOff>542925</xdr:colOff>
      <xdr:row>5</xdr:row>
      <xdr:rowOff>190500</xdr:rowOff>
    </xdr:to>
    <xdr:sp macro="" textlink="">
      <xdr:nvSpPr>
        <xdr:cNvPr id="1258580" name="Text 3"/>
        <xdr:cNvSpPr txBox="1">
          <a:spLocks noChangeArrowheads="1"/>
        </xdr:cNvSpPr>
      </xdr:nvSpPr>
      <xdr:spPr bwMode="auto">
        <a:xfrm>
          <a:off x="571500" y="993775"/>
          <a:ext cx="5362575" cy="31115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25400">
          <a:solidFill>
            <a:srgbClr val="0000FF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Univers (W1)"/>
            </a:rPr>
            <a:t>Total 2021-22  Fall Enrollment: 710</a:t>
          </a:r>
        </a:p>
        <a:p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Univers (W1)"/>
          </a:endParaRPr>
        </a:p>
        <a:p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Univers (W1)"/>
          </a:endParaRPr>
        </a:p>
        <a:p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Univers (W1)"/>
          </a:endParaRPr>
        </a:p>
        <a:p>
          <a:pPr algn="ctr" rtl="0">
            <a:defRPr sz="1000"/>
          </a:pPr>
          <a:endParaRPr lang="en-US" sz="1400" b="1" i="0" u="none" strike="noStrike" baseline="0">
            <a:solidFill>
              <a:schemeClr val="accent3">
                <a:lumMod val="60000"/>
                <a:lumOff val="40000"/>
              </a:schemeClr>
            </a:solidFill>
            <a:latin typeface="Univers (W1)"/>
          </a:endParaRPr>
        </a:p>
        <a:p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Univers (W1)"/>
          </a:endParaRPr>
        </a:p>
        <a:p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Univers (W1)"/>
          </a:endParaRPr>
        </a:p>
      </xdr:txBody>
    </xdr:sp>
    <xdr:clientData/>
  </xdr:twoCellAnchor>
  <xdr:twoCellAnchor>
    <xdr:from>
      <xdr:col>0</xdr:col>
      <xdr:colOff>0</xdr:colOff>
      <xdr:row>16</xdr:row>
      <xdr:rowOff>219075</xdr:rowOff>
    </xdr:from>
    <xdr:to>
      <xdr:col>3</xdr:col>
      <xdr:colOff>666750</xdr:colOff>
      <xdr:row>18</xdr:row>
      <xdr:rowOff>19050</xdr:rowOff>
    </xdr:to>
    <xdr:sp macro="" textlink="">
      <xdr:nvSpPr>
        <xdr:cNvPr id="1258584" name="Rectangle 9"/>
        <xdr:cNvSpPr>
          <a:spLocks noChangeArrowheads="1"/>
        </xdr:cNvSpPr>
      </xdr:nvSpPr>
      <xdr:spPr bwMode="auto">
        <a:xfrm>
          <a:off x="0" y="3200400"/>
          <a:ext cx="2562225" cy="247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vertOverflow="clip" wrap="square" lIns="18288" tIns="0" rIns="0" bIns="0" rtlCol="0" anchor="ctr" upright="1"/>
        <a:lstStyle/>
        <a:p>
          <a:pPr algn="l"/>
          <a:endParaRPr lang="en-US"/>
        </a:p>
      </xdr:txBody>
    </xdr:sp>
    <xdr:clientData/>
  </xdr:twoCellAnchor>
  <xdr:twoCellAnchor>
    <xdr:from>
      <xdr:col>0</xdr:col>
      <xdr:colOff>66675</xdr:colOff>
      <xdr:row>58</xdr:row>
      <xdr:rowOff>0</xdr:rowOff>
    </xdr:from>
    <xdr:to>
      <xdr:col>0</xdr:col>
      <xdr:colOff>66675</xdr:colOff>
      <xdr:row>58</xdr:row>
      <xdr:rowOff>0</xdr:rowOff>
    </xdr:to>
    <xdr:graphicFrame macro="">
      <xdr:nvGraphicFramePr>
        <xdr:cNvPr id="180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742950</xdr:colOff>
      <xdr:row>0</xdr:row>
      <xdr:rowOff>0</xdr:rowOff>
    </xdr:to>
    <xdr:graphicFrame macro="">
      <xdr:nvGraphicFramePr>
        <xdr:cNvPr id="225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0</xdr:row>
      <xdr:rowOff>133351</xdr:rowOff>
    </xdr:from>
    <xdr:to>
      <xdr:col>6</xdr:col>
      <xdr:colOff>762000</xdr:colOff>
      <xdr:row>16</xdr:row>
      <xdr:rowOff>76200</xdr:rowOff>
    </xdr:to>
    <xdr:graphicFrame macro="">
      <xdr:nvGraphicFramePr>
        <xdr:cNvPr id="2251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365760</xdr:colOff>
      <xdr:row>29</xdr:row>
      <xdr:rowOff>139700</xdr:rowOff>
    </xdr:from>
    <xdr:to>
      <xdr:col>7</xdr:col>
      <xdr:colOff>77445</xdr:colOff>
      <xdr:row>31</xdr:row>
      <xdr:rowOff>12700</xdr:rowOff>
    </xdr:to>
    <xdr:sp macro="" textlink="">
      <xdr:nvSpPr>
        <xdr:cNvPr id="885111" name="Rectangle 18"/>
        <xdr:cNvSpPr>
          <a:spLocks noChangeArrowheads="1"/>
        </xdr:cNvSpPr>
      </xdr:nvSpPr>
      <xdr:spPr bwMode="auto">
        <a:xfrm>
          <a:off x="365760" y="4845050"/>
          <a:ext cx="6426810" cy="263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304800</xdr:colOff>
      <xdr:row>19</xdr:row>
      <xdr:rowOff>171450</xdr:rowOff>
    </xdr:from>
    <xdr:to>
      <xdr:col>7</xdr:col>
      <xdr:colOff>76201</xdr:colOff>
      <xdr:row>21</xdr:row>
      <xdr:rowOff>28574</xdr:rowOff>
    </xdr:to>
    <xdr:sp macro="" textlink="">
      <xdr:nvSpPr>
        <xdr:cNvPr id="9" name="Rectangle 12"/>
        <xdr:cNvSpPr>
          <a:spLocks noChangeArrowheads="1"/>
        </xdr:cNvSpPr>
      </xdr:nvSpPr>
      <xdr:spPr bwMode="auto">
        <a:xfrm>
          <a:off x="304800" y="3238500"/>
          <a:ext cx="6486526" cy="323849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809624</xdr:colOff>
      <xdr:row>1</xdr:row>
      <xdr:rowOff>0</xdr:rowOff>
    </xdr:from>
    <xdr:to>
      <xdr:col>5</xdr:col>
      <xdr:colOff>133349</xdr:colOff>
      <xdr:row>1</xdr:row>
      <xdr:rowOff>279400</xdr:rowOff>
    </xdr:to>
    <xdr:sp macro="" textlink="">
      <xdr:nvSpPr>
        <xdr:cNvPr id="49429" name="Rectangle 1"/>
        <xdr:cNvSpPr>
          <a:spLocks noChangeArrowheads="1"/>
        </xdr:cNvSpPr>
      </xdr:nvSpPr>
      <xdr:spPr bwMode="auto">
        <a:xfrm>
          <a:off x="809624" y="190500"/>
          <a:ext cx="5343525" cy="279400"/>
        </a:xfrm>
        <a:prstGeom prst="rect">
          <a:avLst/>
        </a:prstGeom>
        <a:noFill/>
        <a:ln w="1587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7"/>
  <sheetViews>
    <sheetView tabSelected="1" zoomScaleNormal="100" workbookViewId="0">
      <selection activeCell="N43" sqref="N43"/>
    </sheetView>
  </sheetViews>
  <sheetFormatPr defaultColWidth="8.7109375" defaultRowHeight="12.75"/>
  <cols>
    <col min="2" max="2" width="10.140625" customWidth="1"/>
    <col min="3" max="3" width="9.5703125" customWidth="1"/>
    <col min="4" max="4" width="10.140625" customWidth="1"/>
    <col min="5" max="5" width="12.140625" customWidth="1"/>
    <col min="6" max="6" width="30.140625" bestFit="1" customWidth="1"/>
    <col min="8" max="8" width="10.42578125" customWidth="1"/>
    <col min="9" max="9" width="3.7109375" customWidth="1"/>
  </cols>
  <sheetData>
    <row r="1" spans="1:11" s="150" customFormat="1" ht="19.5" customHeight="1">
      <c r="A1" s="179" t="s">
        <v>6</v>
      </c>
      <c r="B1" s="179"/>
      <c r="C1" s="179"/>
      <c r="D1" s="179"/>
      <c r="E1" s="179"/>
      <c r="F1" s="179"/>
      <c r="G1" s="179"/>
      <c r="H1" s="179"/>
    </row>
    <row r="2" spans="1:11" s="150" customFormat="1" ht="19.5" customHeight="1">
      <c r="A2" s="179" t="s">
        <v>39</v>
      </c>
      <c r="B2" s="179"/>
      <c r="C2" s="179"/>
      <c r="D2" s="179"/>
      <c r="E2" s="179"/>
      <c r="F2" s="179"/>
      <c r="G2" s="179"/>
      <c r="H2" s="179"/>
    </row>
    <row r="3" spans="1:11" s="150" customFormat="1" ht="19.5" customHeight="1">
      <c r="A3" s="179" t="s">
        <v>77</v>
      </c>
      <c r="B3" s="179"/>
      <c r="C3" s="179"/>
      <c r="D3" s="179"/>
      <c r="E3" s="179"/>
      <c r="F3" s="179"/>
      <c r="G3" s="179"/>
      <c r="H3" s="179"/>
    </row>
    <row r="4" spans="1:11" s="13" customFormat="1" ht="13.5" thickBot="1">
      <c r="A4" s="180" t="s">
        <v>78</v>
      </c>
      <c r="B4" s="180"/>
      <c r="C4" s="180"/>
      <c r="D4" s="180"/>
      <c r="E4" s="180"/>
      <c r="F4" s="180"/>
      <c r="G4" s="180"/>
      <c r="H4" s="180"/>
    </row>
    <row r="5" spans="1:11" s="3" customFormat="1" ht="15.75" thickTop="1">
      <c r="A5" s="2"/>
      <c r="B5" s="2"/>
      <c r="C5" s="2"/>
      <c r="D5" s="2"/>
      <c r="E5" s="2"/>
      <c r="F5" s="2"/>
      <c r="G5" s="2"/>
      <c r="H5" s="2"/>
    </row>
    <row r="6" spans="1:11" s="3" customFormat="1" ht="20.100000000000001" customHeight="1">
      <c r="A6" s="160"/>
      <c r="B6" s="161"/>
      <c r="C6" s="161"/>
      <c r="D6" s="161"/>
      <c r="E6" s="159"/>
      <c r="F6" s="159"/>
    </row>
    <row r="7" spans="1:11" s="3" customFormat="1" ht="3" customHeight="1" thickBot="1">
      <c r="A7" s="4"/>
      <c r="B7" s="4"/>
      <c r="C7" s="4"/>
      <c r="D7" s="4"/>
      <c r="E7" s="4"/>
      <c r="F7" s="4"/>
      <c r="G7" s="4"/>
    </row>
    <row r="8" spans="1:11" s="3" customFormat="1" ht="9.75" customHeight="1" thickTop="1">
      <c r="A8" s="2"/>
      <c r="B8" s="2"/>
      <c r="C8" s="2"/>
      <c r="D8" s="2"/>
      <c r="E8" s="2"/>
      <c r="F8" s="2"/>
      <c r="G8" s="2"/>
      <c r="H8" s="2"/>
    </row>
    <row r="9" spans="1:11" s="14" customFormat="1" ht="18.75">
      <c r="A9" s="169" t="s">
        <v>58</v>
      </c>
      <c r="B9" s="162"/>
      <c r="C9" s="162"/>
      <c r="D9" s="163"/>
      <c r="E9" s="5"/>
      <c r="F9" s="178" t="s">
        <v>72</v>
      </c>
      <c r="G9" s="178"/>
      <c r="H9" s="178"/>
      <c r="K9" s="5"/>
    </row>
    <row r="10" spans="1:11" s="5" customFormat="1">
      <c r="C10" s="9" t="s">
        <v>7</v>
      </c>
      <c r="D10" s="15" t="s">
        <v>8</v>
      </c>
      <c r="G10" s="10" t="s">
        <v>7</v>
      </c>
      <c r="H10" s="64" t="s">
        <v>29</v>
      </c>
    </row>
    <row r="11" spans="1:11" s="5" customFormat="1">
      <c r="A11" s="90" t="s">
        <v>73</v>
      </c>
      <c r="C11" s="16">
        <v>291</v>
      </c>
      <c r="D11" s="46">
        <f>C11/C14</f>
        <v>0.40985915492957747</v>
      </c>
      <c r="F11" s="5" t="s">
        <v>40</v>
      </c>
      <c r="G11" s="7">
        <v>47</v>
      </c>
      <c r="H11" s="44">
        <f>G11/G34</f>
        <v>0.10755148741418764</v>
      </c>
    </row>
    <row r="12" spans="1:11" s="5" customFormat="1">
      <c r="A12" s="5" t="s">
        <v>10</v>
      </c>
      <c r="C12" s="104">
        <v>411</v>
      </c>
      <c r="D12" s="105">
        <f>C12/C14</f>
        <v>0.57887323943661972</v>
      </c>
      <c r="F12" s="5" t="s">
        <v>36</v>
      </c>
      <c r="G12" s="5">
        <v>5</v>
      </c>
      <c r="H12" s="50">
        <f>G12/G34</f>
        <v>1.1441647597254004E-2</v>
      </c>
    </row>
    <row r="13" spans="1:11" s="5" customFormat="1">
      <c r="A13" s="90" t="s">
        <v>53</v>
      </c>
      <c r="C13" s="106">
        <v>8</v>
      </c>
      <c r="D13" s="112">
        <f>C13/C14</f>
        <v>1.1267605633802818E-2</v>
      </c>
      <c r="E13" s="90" t="s">
        <v>52</v>
      </c>
      <c r="F13" s="5" t="s">
        <v>41</v>
      </c>
      <c r="G13" s="7">
        <v>38</v>
      </c>
      <c r="H13" s="44">
        <f>G13/G34</f>
        <v>8.6956521739130432E-2</v>
      </c>
    </row>
    <row r="14" spans="1:11" s="5" customFormat="1">
      <c r="A14" s="8" t="s">
        <v>12</v>
      </c>
      <c r="C14" s="17">
        <f>SUM(C11:C13)</f>
        <v>710</v>
      </c>
      <c r="D14" s="47">
        <v>1</v>
      </c>
      <c r="E14" s="78"/>
      <c r="F14" s="5" t="s">
        <v>33</v>
      </c>
      <c r="G14" s="74">
        <v>33</v>
      </c>
      <c r="H14" s="75">
        <f>G14/G34</f>
        <v>7.5514874141876437E-2</v>
      </c>
    </row>
    <row r="15" spans="1:11" s="5" customFormat="1" ht="15" customHeight="1">
      <c r="A15" s="81" t="s">
        <v>69</v>
      </c>
      <c r="B15" s="81"/>
      <c r="C15" s="176"/>
      <c r="D15" s="177"/>
      <c r="E15" s="81"/>
      <c r="F15" s="5" t="s">
        <v>38</v>
      </c>
      <c r="G15" s="76">
        <v>1</v>
      </c>
      <c r="H15" s="77">
        <f>G15/G34</f>
        <v>2.2883295194508009E-3</v>
      </c>
    </row>
    <row r="16" spans="1:11" s="5" customFormat="1" ht="15" customHeight="1">
      <c r="A16" s="81" t="s">
        <v>49</v>
      </c>
      <c r="B16" s="81"/>
      <c r="C16" s="81"/>
      <c r="D16" s="81"/>
      <c r="E16" s="22"/>
      <c r="F16" s="90" t="s">
        <v>56</v>
      </c>
      <c r="G16" s="108">
        <v>0</v>
      </c>
      <c r="H16" s="50">
        <f>G16/G34</f>
        <v>0</v>
      </c>
    </row>
    <row r="17" spans="1:10" s="5" customFormat="1" ht="18" customHeight="1">
      <c r="F17" s="5" t="s">
        <v>37</v>
      </c>
      <c r="G17" s="108">
        <v>3</v>
      </c>
      <c r="H17" s="50">
        <f>G17/G34</f>
        <v>6.8649885583524023E-3</v>
      </c>
    </row>
    <row r="18" spans="1:10" s="5" customFormat="1" ht="17.25" customHeight="1">
      <c r="A18" s="152" t="s">
        <v>59</v>
      </c>
      <c r="B18" s="163"/>
      <c r="C18" s="163"/>
      <c r="D18" s="163"/>
      <c r="F18" s="90" t="s">
        <v>74</v>
      </c>
      <c r="G18" s="49">
        <v>7</v>
      </c>
      <c r="H18" s="54">
        <f>G18/G34</f>
        <v>1.6018306636155607E-2</v>
      </c>
    </row>
    <row r="19" spans="1:10" s="5" customFormat="1">
      <c r="A19"/>
      <c r="B19" s="163"/>
      <c r="C19" s="10" t="s">
        <v>7</v>
      </c>
      <c r="D19" s="15" t="s">
        <v>8</v>
      </c>
      <c r="F19" s="8" t="s">
        <v>27</v>
      </c>
      <c r="G19" s="11">
        <f>SUM(G11:G18)</f>
        <v>134</v>
      </c>
      <c r="H19" s="45">
        <f>SUM(H11:H18)</f>
        <v>0.30663615560640728</v>
      </c>
      <c r="J19" s="153"/>
    </row>
    <row r="20" spans="1:10" s="5" customFormat="1">
      <c r="A20" s="5" t="s">
        <v>21</v>
      </c>
      <c r="C20" s="7">
        <v>406</v>
      </c>
      <c r="D20" s="44">
        <f>C20/C22</f>
        <v>0.57183098591549297</v>
      </c>
      <c r="F20" s="82" t="s">
        <v>75</v>
      </c>
    </row>
    <row r="21" spans="1:10" s="5" customFormat="1">
      <c r="A21" s="5" t="s">
        <v>22</v>
      </c>
      <c r="C21" s="49">
        <v>304</v>
      </c>
      <c r="D21" s="54">
        <f>C21/C22</f>
        <v>0.42816901408450703</v>
      </c>
      <c r="F21" s="78"/>
      <c r="G21" s="78"/>
      <c r="H21" s="78"/>
    </row>
    <row r="22" spans="1:10" s="5" customFormat="1">
      <c r="A22" s="8" t="s">
        <v>27</v>
      </c>
      <c r="B22"/>
      <c r="C22" s="11">
        <f>SUM(C20:C21)</f>
        <v>710</v>
      </c>
      <c r="D22" s="65">
        <f>SUM(D20:D21)</f>
        <v>1</v>
      </c>
    </row>
    <row r="23" spans="1:10" s="5" customFormat="1"/>
    <row r="24" spans="1:10" s="5" customFormat="1" ht="15.75">
      <c r="A24" s="169" t="s">
        <v>60</v>
      </c>
      <c r="B24" s="163"/>
      <c r="C24" s="164"/>
      <c r="F24" s="151" t="s">
        <v>61</v>
      </c>
      <c r="G24" s="163"/>
    </row>
    <row r="25" spans="1:10" s="5" customFormat="1">
      <c r="A25"/>
      <c r="C25" s="10" t="s">
        <v>7</v>
      </c>
      <c r="D25" s="15" t="s">
        <v>8</v>
      </c>
      <c r="G25" s="10" t="s">
        <v>7</v>
      </c>
      <c r="H25" s="15" t="s">
        <v>8</v>
      </c>
    </row>
    <row r="26" spans="1:10" s="5" customFormat="1">
      <c r="A26" s="5" t="s">
        <v>9</v>
      </c>
      <c r="C26" s="16">
        <v>343</v>
      </c>
      <c r="D26" s="46">
        <f>C26/C28</f>
        <v>0.4830985915492958</v>
      </c>
      <c r="E26" s="90" t="s">
        <v>52</v>
      </c>
      <c r="F26" s="109" t="s">
        <v>13</v>
      </c>
      <c r="G26" s="135">
        <v>200</v>
      </c>
      <c r="H26" s="136">
        <f>G26/G28</f>
        <v>0.28169014084507044</v>
      </c>
      <c r="I26" s="109"/>
    </row>
    <row r="27" spans="1:10" s="5" customFormat="1">
      <c r="A27" s="5" t="s">
        <v>11</v>
      </c>
      <c r="C27" s="55">
        <v>367</v>
      </c>
      <c r="D27" s="66">
        <f>C27/C28</f>
        <v>0.5169014084507042</v>
      </c>
      <c r="E27" s="90" t="s">
        <v>52</v>
      </c>
      <c r="F27" s="109" t="s">
        <v>14</v>
      </c>
      <c r="G27" s="137">
        <v>510</v>
      </c>
      <c r="H27" s="138">
        <f>G27/G28</f>
        <v>0.71830985915492962</v>
      </c>
      <c r="I27" s="109"/>
    </row>
    <row r="28" spans="1:10" s="5" customFormat="1">
      <c r="A28" s="8" t="s">
        <v>27</v>
      </c>
      <c r="C28" s="48">
        <f>SUM(C26:C27)</f>
        <v>710</v>
      </c>
      <c r="D28" s="47">
        <f>SUM(D26:D27)</f>
        <v>1</v>
      </c>
      <c r="F28" s="139" t="s">
        <v>27</v>
      </c>
      <c r="G28" s="140">
        <f>SUM(G26:G27)</f>
        <v>710</v>
      </c>
      <c r="H28" s="141">
        <f>SUM(H26:H27)</f>
        <v>1</v>
      </c>
      <c r="I28" s="109"/>
    </row>
    <row r="29" spans="1:10" s="5" customFormat="1"/>
    <row r="30" spans="1:10" s="5" customFormat="1" ht="15.75" customHeight="1">
      <c r="A30" s="169" t="s">
        <v>70</v>
      </c>
      <c r="B30" s="158"/>
      <c r="C30" s="163"/>
      <c r="F30" s="169" t="s">
        <v>76</v>
      </c>
      <c r="G30" s="158"/>
      <c r="H30" s="163"/>
    </row>
    <row r="31" spans="1:10" s="5" customFormat="1">
      <c r="A31"/>
      <c r="C31" s="10" t="s">
        <v>7</v>
      </c>
      <c r="D31" s="15" t="s">
        <v>8</v>
      </c>
      <c r="F31"/>
      <c r="G31" s="10" t="s">
        <v>7</v>
      </c>
      <c r="H31" s="15" t="s">
        <v>8</v>
      </c>
    </row>
    <row r="32" spans="1:10" s="5" customFormat="1" ht="15" customHeight="1">
      <c r="A32" s="109" t="s">
        <v>13</v>
      </c>
      <c r="B32" s="109"/>
      <c r="C32" s="135">
        <v>72</v>
      </c>
      <c r="D32" s="136">
        <f>C32/C34</f>
        <v>0.26373626373626374</v>
      </c>
      <c r="F32" s="142" t="s">
        <v>13</v>
      </c>
      <c r="G32" s="143">
        <v>128</v>
      </c>
      <c r="H32" s="144">
        <f>G32/G34</f>
        <v>0.29290617848970252</v>
      </c>
    </row>
    <row r="33" spans="1:8" s="5" customFormat="1">
      <c r="A33" s="109" t="s">
        <v>14</v>
      </c>
      <c r="B33" s="109"/>
      <c r="C33" s="148">
        <v>201</v>
      </c>
      <c r="D33" s="149">
        <f>C33/C34</f>
        <v>0.73626373626373631</v>
      </c>
      <c r="F33" s="142" t="s">
        <v>14</v>
      </c>
      <c r="G33" s="145">
        <v>309</v>
      </c>
      <c r="H33" s="146">
        <f>G33/G34</f>
        <v>0.70709382151029754</v>
      </c>
    </row>
    <row r="34" spans="1:8" s="5" customFormat="1">
      <c r="A34" s="139" t="s">
        <v>27</v>
      </c>
      <c r="B34" s="109"/>
      <c r="C34" s="140">
        <f>SUM(C32:C33)</f>
        <v>273</v>
      </c>
      <c r="D34" s="147">
        <f>SUM(D32:D33)</f>
        <v>1</v>
      </c>
      <c r="F34" s="139" t="s">
        <v>27</v>
      </c>
      <c r="G34" s="140">
        <f>SUM(G32:G33)</f>
        <v>437</v>
      </c>
      <c r="H34" s="147">
        <f>SUM(H32:H33)</f>
        <v>1</v>
      </c>
    </row>
    <row r="35" spans="1:8" s="5" customFormat="1">
      <c r="A35" s="78" t="s">
        <v>71</v>
      </c>
    </row>
    <row r="36" spans="1:8" s="5" customFormat="1">
      <c r="A36" s="78"/>
    </row>
    <row r="37" spans="1:8" s="5" customFormat="1" ht="45.75" customHeight="1">
      <c r="F37" s="8"/>
      <c r="G37" s="11"/>
      <c r="H37" s="19"/>
    </row>
    <row r="38" spans="1:8" s="5" customFormat="1" ht="21.75" customHeight="1">
      <c r="F38" s="8"/>
      <c r="G38" s="11"/>
      <c r="H38" s="19"/>
    </row>
    <row r="39" spans="1:8" s="5" customFormat="1">
      <c r="F39" s="8"/>
      <c r="G39" s="11"/>
    </row>
    <row r="40" spans="1:8" s="5" customFormat="1">
      <c r="A40"/>
      <c r="B40"/>
      <c r="C40"/>
      <c r="D40"/>
      <c r="F40" s="8"/>
      <c r="G40" s="11"/>
    </row>
    <row r="46" spans="1:8" ht="10.5" customHeight="1"/>
    <row r="47" spans="1:8">
      <c r="A47" s="5"/>
      <c r="B47" s="7"/>
      <c r="D47" s="5"/>
    </row>
    <row r="48" spans="1:8" s="5" customFormat="1">
      <c r="B48" s="7"/>
      <c r="C48"/>
    </row>
    <row r="49" spans="1:8" s="5" customFormat="1"/>
    <row r="50" spans="1:8" s="5" customFormat="1"/>
    <row r="51" spans="1:8" s="5" customFormat="1">
      <c r="A51" s="165"/>
      <c r="B51" s="166"/>
      <c r="C51" s="12"/>
      <c r="D51" s="12"/>
    </row>
    <row r="52" spans="1:8" s="5" customFormat="1" ht="23.25" customHeight="1">
      <c r="E52" s="12"/>
      <c r="F52" s="167"/>
      <c r="G52" s="168"/>
    </row>
    <row r="53" spans="1:8" s="5" customFormat="1" ht="23.25" customHeight="1">
      <c r="E53" s="12"/>
      <c r="F53" s="167"/>
      <c r="G53" s="168"/>
    </row>
    <row r="54" spans="1:8" s="5" customFormat="1" ht="23.25" customHeight="1">
      <c r="E54" s="12"/>
      <c r="F54" s="167"/>
      <c r="G54" s="168"/>
    </row>
    <row r="55" spans="1:8" s="5" customFormat="1" ht="23.25" customHeight="1">
      <c r="E55" s="12"/>
      <c r="F55" s="167"/>
      <c r="G55" s="168"/>
    </row>
    <row r="56" spans="1:8" s="5" customFormat="1" ht="23.25" customHeight="1">
      <c r="E56" s="12"/>
      <c r="F56" s="167"/>
      <c r="G56" s="168"/>
    </row>
    <row r="57" spans="1:8" s="5" customFormat="1" ht="23.25" customHeight="1">
      <c r="E57" s="12"/>
      <c r="F57" s="167"/>
      <c r="G57" s="168"/>
    </row>
    <row r="58" spans="1:8" s="5" customFormat="1">
      <c r="B58" s="90" t="s">
        <v>31</v>
      </c>
      <c r="C58" s="5" t="s">
        <v>32</v>
      </c>
      <c r="F58"/>
      <c r="G58"/>
    </row>
    <row r="59" spans="1:8" s="5" customFormat="1">
      <c r="A59" s="5">
        <v>2010</v>
      </c>
      <c r="B59" s="7">
        <v>431</v>
      </c>
      <c r="C59" s="7">
        <v>203</v>
      </c>
      <c r="G59" s="7"/>
      <c r="H59" s="18"/>
    </row>
    <row r="60" spans="1:8" s="5" customFormat="1">
      <c r="A60" s="5">
        <v>2011</v>
      </c>
      <c r="B60" s="7">
        <v>417</v>
      </c>
      <c r="C60" s="7">
        <v>282</v>
      </c>
      <c r="F60"/>
      <c r="G60"/>
    </row>
    <row r="61" spans="1:8" s="5" customFormat="1">
      <c r="A61" s="90">
        <v>2012</v>
      </c>
      <c r="B61" s="91">
        <v>435</v>
      </c>
      <c r="C61" s="91">
        <v>325</v>
      </c>
    </row>
    <row r="62" spans="1:8" s="5" customFormat="1">
      <c r="A62" s="90">
        <v>2013</v>
      </c>
      <c r="B62" s="91">
        <v>384</v>
      </c>
      <c r="C62" s="91">
        <v>413</v>
      </c>
    </row>
    <row r="63" spans="1:8" s="5" customFormat="1">
      <c r="A63" s="90">
        <v>2014</v>
      </c>
      <c r="B63" s="91">
        <v>370</v>
      </c>
      <c r="C63" s="91">
        <v>431</v>
      </c>
    </row>
    <row r="64" spans="1:8" s="5" customFormat="1">
      <c r="A64" s="90">
        <v>2015</v>
      </c>
      <c r="B64" s="109">
        <v>334</v>
      </c>
      <c r="C64" s="109">
        <v>490</v>
      </c>
    </row>
    <row r="65" spans="1:12" s="5" customFormat="1">
      <c r="A65" s="90">
        <v>2016</v>
      </c>
      <c r="B65" s="91">
        <v>362</v>
      </c>
      <c r="C65" s="91">
        <v>484</v>
      </c>
    </row>
    <row r="66" spans="1:12" s="5" customFormat="1">
      <c r="A66" s="90">
        <v>2017</v>
      </c>
      <c r="B66" s="91">
        <v>380</v>
      </c>
      <c r="C66" s="91">
        <v>518</v>
      </c>
    </row>
    <row r="67" spans="1:12" s="5" customFormat="1">
      <c r="A67" s="90">
        <v>2018</v>
      </c>
      <c r="B67" s="91">
        <v>467</v>
      </c>
      <c r="C67" s="91">
        <v>447</v>
      </c>
    </row>
    <row r="68" spans="1:12" s="5" customFormat="1">
      <c r="A68" s="90">
        <v>2019</v>
      </c>
      <c r="B68" s="170">
        <v>458</v>
      </c>
      <c r="C68" s="170">
        <v>364</v>
      </c>
      <c r="K68" s="109"/>
      <c r="L68" s="109"/>
    </row>
    <row r="69" spans="1:12" s="5" customFormat="1">
      <c r="A69" s="90">
        <v>2020</v>
      </c>
      <c r="B69" s="91">
        <v>438</v>
      </c>
      <c r="C69" s="91">
        <v>311</v>
      </c>
      <c r="D69" s="91" t="s">
        <v>52</v>
      </c>
      <c r="E69" s="90" t="s">
        <v>52</v>
      </c>
      <c r="K69" s="109"/>
      <c r="L69" s="109"/>
    </row>
    <row r="70" spans="1:12" s="5" customFormat="1">
      <c r="A70" s="90">
        <v>2021</v>
      </c>
      <c r="B70" s="91">
        <v>437</v>
      </c>
      <c r="C70" s="91">
        <v>273</v>
      </c>
    </row>
    <row r="71" spans="1:12" s="5" customFormat="1"/>
    <row r="72" spans="1:12" s="5" customFormat="1"/>
    <row r="73" spans="1:12" s="5" customFormat="1"/>
    <row r="74" spans="1:12" s="5" customFormat="1"/>
    <row r="75" spans="1:12" s="5" customFormat="1"/>
    <row r="76" spans="1:12" s="5" customFormat="1"/>
    <row r="77" spans="1:12" s="5" customFormat="1"/>
    <row r="78" spans="1:12" s="5" customFormat="1"/>
    <row r="79" spans="1:12" s="5" customFormat="1"/>
    <row r="80" spans="1:12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pans="1:4" s="5" customFormat="1"/>
    <row r="434" spans="1:4" s="5" customFormat="1"/>
    <row r="435" spans="1:4" s="5" customFormat="1"/>
    <row r="436" spans="1:4" s="5" customFormat="1"/>
    <row r="437" spans="1:4" s="5" customFormat="1"/>
    <row r="438" spans="1:4" s="5" customFormat="1"/>
    <row r="439" spans="1:4" s="5" customFormat="1"/>
    <row r="440" spans="1:4" s="5" customFormat="1"/>
    <row r="441" spans="1:4" s="5" customFormat="1"/>
    <row r="442" spans="1:4" s="5" customFormat="1"/>
    <row r="443" spans="1:4" s="5" customFormat="1" ht="15">
      <c r="A443" s="4"/>
      <c r="B443" s="4"/>
      <c r="C443" s="4"/>
    </row>
    <row r="444" spans="1:4" s="5" customFormat="1" ht="15">
      <c r="A444" s="4"/>
      <c r="B444" s="4"/>
      <c r="C444" s="4"/>
      <c r="D444" s="4"/>
    </row>
    <row r="445" spans="1:4" s="4" customFormat="1" ht="15"/>
    <row r="446" spans="1:4" s="4" customFormat="1" ht="15"/>
    <row r="447" spans="1:4" s="4" customFormat="1" ht="15"/>
    <row r="448" spans="1:4" s="4" customFormat="1" ht="15"/>
    <row r="449" s="4" customFormat="1" ht="15"/>
    <row r="450" s="4" customFormat="1" ht="15"/>
    <row r="451" s="4" customFormat="1" ht="15"/>
    <row r="452" s="4" customFormat="1" ht="15"/>
    <row r="453" s="4" customFormat="1" ht="15"/>
    <row r="454" s="4" customFormat="1" ht="15"/>
    <row r="455" s="4" customFormat="1" ht="15"/>
    <row r="456" s="4" customFormat="1" ht="15"/>
    <row r="457" s="4" customFormat="1" ht="15"/>
    <row r="458" s="4" customFormat="1" ht="15"/>
    <row r="459" s="4" customFormat="1" ht="15"/>
    <row r="460" s="4" customFormat="1" ht="15"/>
    <row r="461" s="4" customFormat="1" ht="15"/>
    <row r="462" s="4" customFormat="1" ht="15"/>
    <row r="463" s="4" customFormat="1" ht="15"/>
    <row r="464" s="4" customFormat="1" ht="15"/>
    <row r="465" s="4" customFormat="1" ht="15"/>
    <row r="466" s="4" customFormat="1" ht="15"/>
    <row r="467" s="4" customFormat="1" ht="15"/>
    <row r="468" s="4" customFormat="1" ht="15"/>
    <row r="469" s="4" customFormat="1" ht="15"/>
    <row r="470" s="4" customFormat="1" ht="15"/>
    <row r="471" s="4" customFormat="1" ht="15"/>
    <row r="472" s="4" customFormat="1" ht="15"/>
    <row r="473" s="4" customFormat="1" ht="15"/>
    <row r="474" s="4" customFormat="1" ht="15"/>
    <row r="475" s="4" customFormat="1" ht="15"/>
    <row r="476" s="4" customFormat="1" ht="15"/>
    <row r="477" s="4" customFormat="1" ht="15"/>
    <row r="478" s="4" customFormat="1" ht="15"/>
    <row r="479" s="4" customFormat="1" ht="15"/>
    <row r="480" s="4" customFormat="1" ht="15"/>
    <row r="481" s="4" customFormat="1" ht="15"/>
    <row r="482" s="4" customFormat="1" ht="15"/>
    <row r="483" s="4" customFormat="1" ht="15"/>
    <row r="484" s="4" customFormat="1" ht="15"/>
    <row r="485" s="4" customFormat="1" ht="15"/>
    <row r="486" s="4" customFormat="1" ht="15"/>
    <row r="487" s="4" customFormat="1" ht="15"/>
    <row r="488" s="4" customFormat="1" ht="15"/>
    <row r="489" s="4" customFormat="1" ht="15"/>
    <row r="490" s="4" customFormat="1" ht="15"/>
    <row r="491" s="4" customFormat="1" ht="15"/>
    <row r="492" s="4" customFormat="1" ht="15"/>
    <row r="493" s="4" customFormat="1" ht="15"/>
    <row r="494" s="4" customFormat="1" ht="15"/>
    <row r="495" s="4" customFormat="1" ht="15"/>
    <row r="496" s="4" customFormat="1" ht="15"/>
    <row r="497" s="4" customFormat="1" ht="15"/>
    <row r="498" s="4" customFormat="1" ht="15"/>
    <row r="499" s="4" customFormat="1" ht="15"/>
    <row r="500" s="4" customFormat="1" ht="15"/>
    <row r="501" s="4" customFormat="1" ht="15"/>
    <row r="502" s="4" customFormat="1" ht="15"/>
    <row r="503" s="4" customFormat="1" ht="15"/>
    <row r="504" s="4" customFormat="1" ht="15"/>
    <row r="505" s="4" customFormat="1" ht="15"/>
    <row r="506" s="4" customFormat="1" ht="15"/>
    <row r="507" s="4" customFormat="1" ht="15"/>
    <row r="508" s="4" customFormat="1" ht="15"/>
    <row r="509" s="4" customFormat="1" ht="15"/>
    <row r="510" s="4" customFormat="1" ht="15"/>
    <row r="511" s="4" customFormat="1" ht="15"/>
    <row r="512" s="4" customFormat="1" ht="15"/>
    <row r="513" s="4" customFormat="1" ht="15"/>
    <row r="514" s="4" customFormat="1" ht="15"/>
    <row r="515" s="4" customFormat="1" ht="15"/>
    <row r="516" s="4" customFormat="1" ht="15"/>
    <row r="517" s="4" customFormat="1" ht="15"/>
    <row r="518" s="4" customFormat="1" ht="15"/>
    <row r="519" s="4" customFormat="1" ht="15"/>
    <row r="520" s="4" customFormat="1" ht="15"/>
    <row r="521" s="4" customFormat="1" ht="15"/>
    <row r="522" s="4" customFormat="1" ht="15"/>
    <row r="523" s="4" customFormat="1" ht="15"/>
    <row r="524" s="4" customFormat="1" ht="15"/>
    <row r="525" s="4" customFormat="1" ht="15"/>
    <row r="526" s="4" customFormat="1" ht="15"/>
    <row r="527" s="4" customFormat="1" ht="15"/>
    <row r="528" s="4" customFormat="1" ht="15"/>
    <row r="529" s="4" customFormat="1" ht="15"/>
    <row r="530" s="4" customFormat="1" ht="15"/>
    <row r="531" s="4" customFormat="1" ht="15"/>
    <row r="532" s="4" customFormat="1" ht="15"/>
    <row r="533" s="4" customFormat="1" ht="15"/>
    <row r="534" s="4" customFormat="1" ht="15"/>
    <row r="535" s="4" customFormat="1" ht="15"/>
    <row r="536" s="4" customFormat="1" ht="15"/>
    <row r="537" s="4" customFormat="1" ht="15"/>
    <row r="538" s="4" customFormat="1" ht="15"/>
    <row r="539" s="4" customFormat="1" ht="15"/>
    <row r="540" s="4" customFormat="1" ht="15"/>
    <row r="541" s="4" customFormat="1" ht="15"/>
    <row r="542" s="4" customFormat="1" ht="15"/>
    <row r="543" s="4" customFormat="1" ht="15"/>
    <row r="544" s="4" customFormat="1" ht="15"/>
    <row r="545" s="4" customFormat="1" ht="15"/>
    <row r="546" s="4" customFormat="1" ht="15"/>
    <row r="547" s="4" customFormat="1" ht="15"/>
    <row r="548" s="4" customFormat="1" ht="15"/>
    <row r="549" s="4" customFormat="1" ht="15"/>
    <row r="550" s="4" customFormat="1" ht="15"/>
    <row r="551" s="4" customFormat="1" ht="15"/>
    <row r="552" s="4" customFormat="1" ht="15"/>
    <row r="553" s="4" customFormat="1" ht="15"/>
    <row r="554" s="4" customFormat="1" ht="15"/>
    <row r="555" s="4" customFormat="1" ht="15"/>
    <row r="556" s="4" customFormat="1" ht="15"/>
    <row r="557" s="4" customFormat="1" ht="15"/>
    <row r="558" s="4" customFormat="1" ht="15"/>
    <row r="559" s="4" customFormat="1" ht="15"/>
    <row r="560" s="4" customFormat="1" ht="15"/>
    <row r="561" s="4" customFormat="1" ht="15"/>
    <row r="562" s="4" customFormat="1" ht="15"/>
    <row r="563" s="4" customFormat="1" ht="15"/>
    <row r="564" s="4" customFormat="1" ht="15"/>
    <row r="565" s="4" customFormat="1" ht="15"/>
    <row r="566" s="4" customFormat="1" ht="15"/>
    <row r="567" s="4" customFormat="1" ht="15"/>
    <row r="568" s="4" customFormat="1" ht="15"/>
    <row r="569" s="4" customFormat="1" ht="15"/>
    <row r="570" s="4" customFormat="1" ht="15"/>
    <row r="571" s="4" customFormat="1" ht="15"/>
    <row r="572" s="4" customFormat="1" ht="15"/>
    <row r="573" s="4" customFormat="1" ht="15"/>
    <row r="574" s="4" customFormat="1" ht="15"/>
    <row r="575" s="4" customFormat="1" ht="15"/>
    <row r="576" s="4" customFormat="1" ht="15"/>
    <row r="577" s="4" customFormat="1" ht="15"/>
    <row r="578" s="4" customFormat="1" ht="15"/>
    <row r="579" s="4" customFormat="1" ht="15"/>
    <row r="580" s="4" customFormat="1" ht="15"/>
    <row r="581" s="4" customFormat="1" ht="15"/>
    <row r="582" s="4" customFormat="1" ht="15"/>
    <row r="583" s="4" customFormat="1" ht="15"/>
    <row r="584" s="4" customFormat="1" ht="15"/>
    <row r="585" s="4" customFormat="1" ht="15"/>
    <row r="586" s="4" customFormat="1" ht="15"/>
    <row r="587" s="4" customFormat="1" ht="15"/>
    <row r="588" s="4" customFormat="1" ht="15"/>
    <row r="589" s="4" customFormat="1" ht="15"/>
    <row r="590" s="4" customFormat="1" ht="15"/>
    <row r="591" s="4" customFormat="1" ht="15"/>
    <row r="592" s="4" customFormat="1" ht="15"/>
    <row r="593" s="4" customFormat="1" ht="15"/>
    <row r="594" s="4" customFormat="1" ht="15"/>
    <row r="595" s="4" customFormat="1" ht="15"/>
    <row r="596" s="4" customFormat="1" ht="15"/>
    <row r="597" s="4" customFormat="1" ht="15"/>
    <row r="598" s="4" customFormat="1" ht="15"/>
    <row r="599" s="4" customFormat="1" ht="15"/>
    <row r="600" s="4" customFormat="1" ht="15"/>
    <row r="601" s="4" customFormat="1" ht="15"/>
    <row r="602" s="4" customFormat="1" ht="15"/>
    <row r="603" s="4" customFormat="1" ht="15"/>
    <row r="604" s="4" customFormat="1" ht="15"/>
    <row r="605" s="4" customFormat="1" ht="15"/>
    <row r="606" s="4" customFormat="1" ht="15"/>
    <row r="607" s="4" customFormat="1" ht="15"/>
    <row r="608" s="4" customFormat="1" ht="15"/>
    <row r="609" s="4" customFormat="1" ht="15"/>
    <row r="610" s="4" customFormat="1" ht="15"/>
    <row r="611" s="4" customFormat="1" ht="15"/>
    <row r="612" s="4" customFormat="1" ht="15"/>
    <row r="613" s="4" customFormat="1" ht="15"/>
    <row r="614" s="4" customFormat="1" ht="15"/>
    <row r="615" s="4" customFormat="1" ht="15"/>
    <row r="616" s="4" customFormat="1" ht="15"/>
    <row r="617" s="4" customFormat="1" ht="15"/>
    <row r="618" s="4" customFormat="1" ht="15"/>
    <row r="619" s="4" customFormat="1" ht="15"/>
    <row r="620" s="4" customFormat="1" ht="15"/>
    <row r="621" s="4" customFormat="1" ht="15"/>
    <row r="622" s="4" customFormat="1" ht="15"/>
    <row r="623" s="4" customFormat="1" ht="15"/>
    <row r="624" s="4" customFormat="1" ht="15"/>
    <row r="625" s="4" customFormat="1" ht="15"/>
    <row r="626" s="4" customFormat="1" ht="15"/>
    <row r="627" s="4" customFormat="1" ht="15"/>
    <row r="628" s="4" customFormat="1" ht="15"/>
    <row r="629" s="4" customFormat="1" ht="15"/>
    <row r="630" s="4" customFormat="1" ht="15"/>
    <row r="631" s="4" customFormat="1" ht="15"/>
    <row r="632" s="4" customFormat="1" ht="15"/>
    <row r="633" s="4" customFormat="1" ht="15"/>
    <row r="634" s="4" customFormat="1" ht="15"/>
    <row r="635" s="4" customFormat="1" ht="15"/>
    <row r="636" s="4" customFormat="1" ht="15"/>
    <row r="637" s="4" customFormat="1" ht="15"/>
    <row r="638" s="4" customFormat="1" ht="15"/>
    <row r="639" s="4" customFormat="1" ht="15"/>
    <row r="640" s="4" customFormat="1" ht="15"/>
    <row r="641" s="4" customFormat="1" ht="15"/>
    <row r="642" s="4" customFormat="1" ht="15"/>
    <row r="643" s="4" customFormat="1" ht="15"/>
    <row r="644" s="4" customFormat="1" ht="15"/>
    <row r="645" s="4" customFormat="1" ht="15"/>
    <row r="646" s="4" customFormat="1" ht="15"/>
    <row r="647" s="4" customFormat="1" ht="15"/>
    <row r="648" s="4" customFormat="1" ht="15"/>
    <row r="649" s="4" customFormat="1" ht="15"/>
    <row r="650" s="4" customFormat="1" ht="15"/>
    <row r="651" s="4" customFormat="1" ht="15"/>
    <row r="652" s="4" customFormat="1" ht="15"/>
    <row r="653" s="4" customFormat="1" ht="15"/>
    <row r="654" s="4" customFormat="1" ht="15"/>
    <row r="655" s="4" customFormat="1" ht="15"/>
    <row r="656" s="4" customFormat="1" ht="15"/>
    <row r="657" s="4" customFormat="1" ht="15"/>
    <row r="658" s="4" customFormat="1" ht="15"/>
    <row r="659" s="4" customFormat="1" ht="15"/>
    <row r="660" s="4" customFormat="1" ht="15"/>
    <row r="661" s="4" customFormat="1" ht="15"/>
    <row r="662" s="4" customFormat="1" ht="15"/>
    <row r="663" s="4" customFormat="1" ht="15"/>
    <row r="664" s="4" customFormat="1" ht="15"/>
    <row r="665" s="4" customFormat="1" ht="15"/>
    <row r="666" s="4" customFormat="1" ht="15"/>
    <row r="667" s="4" customFormat="1" ht="15"/>
    <row r="668" s="4" customFormat="1" ht="15"/>
    <row r="669" s="4" customFormat="1" ht="15"/>
    <row r="670" s="4" customFormat="1" ht="15"/>
    <row r="671" s="4" customFormat="1" ht="15"/>
    <row r="672" s="4" customFormat="1" ht="15"/>
    <row r="673" s="4" customFormat="1" ht="15"/>
    <row r="674" s="4" customFormat="1" ht="15"/>
    <row r="675" s="4" customFormat="1" ht="15"/>
    <row r="676" s="4" customFormat="1" ht="15"/>
    <row r="677" s="4" customFormat="1" ht="15"/>
    <row r="678" s="4" customFormat="1" ht="15"/>
    <row r="679" s="4" customFormat="1" ht="15"/>
    <row r="680" s="4" customFormat="1" ht="15"/>
    <row r="681" s="4" customFormat="1" ht="15"/>
    <row r="682" s="4" customFormat="1" ht="15"/>
    <row r="683" s="4" customFormat="1" ht="15"/>
    <row r="684" s="4" customFormat="1" ht="15"/>
    <row r="685" s="4" customFormat="1" ht="15"/>
    <row r="686" s="4" customFormat="1" ht="15"/>
    <row r="687" s="4" customFormat="1" ht="15"/>
    <row r="688" s="4" customFormat="1" ht="15"/>
    <row r="689" s="4" customFormat="1" ht="15"/>
    <row r="690" s="4" customFormat="1" ht="15"/>
    <row r="691" s="4" customFormat="1" ht="15"/>
    <row r="692" s="4" customFormat="1" ht="15"/>
    <row r="693" s="4" customFormat="1" ht="15"/>
    <row r="694" s="4" customFormat="1" ht="15"/>
    <row r="695" s="4" customFormat="1" ht="15"/>
    <row r="696" s="4" customFormat="1" ht="15"/>
    <row r="697" s="4" customFormat="1" ht="15"/>
    <row r="698" s="4" customFormat="1" ht="15"/>
    <row r="699" s="4" customFormat="1" ht="15"/>
    <row r="700" s="4" customFormat="1" ht="15"/>
    <row r="701" s="4" customFormat="1" ht="15"/>
    <row r="702" s="4" customFormat="1" ht="15"/>
    <row r="703" s="4" customFormat="1" ht="15"/>
    <row r="704" s="4" customFormat="1" ht="15"/>
    <row r="705" s="4" customFormat="1" ht="15"/>
    <row r="706" s="4" customFormat="1" ht="15"/>
    <row r="707" s="4" customFormat="1" ht="15"/>
    <row r="708" s="4" customFormat="1" ht="15"/>
    <row r="709" s="4" customFormat="1" ht="15"/>
    <row r="710" s="4" customFormat="1" ht="15"/>
    <row r="711" s="4" customFormat="1" ht="15"/>
    <row r="712" s="4" customFormat="1" ht="15"/>
    <row r="713" s="4" customFormat="1" ht="15"/>
    <row r="714" s="4" customFormat="1" ht="15"/>
    <row r="715" s="4" customFormat="1" ht="15"/>
    <row r="716" s="4" customFormat="1" ht="15"/>
    <row r="717" s="4" customFormat="1" ht="15"/>
    <row r="718" s="4" customFormat="1" ht="15"/>
    <row r="719" s="4" customFormat="1" ht="15"/>
    <row r="720" s="4" customFormat="1" ht="15"/>
    <row r="721" s="4" customFormat="1" ht="15"/>
    <row r="722" s="4" customFormat="1" ht="15"/>
    <row r="723" s="4" customFormat="1" ht="15"/>
    <row r="724" s="4" customFormat="1" ht="15"/>
    <row r="725" s="4" customFormat="1" ht="15"/>
    <row r="726" s="4" customFormat="1" ht="15"/>
    <row r="727" s="4" customFormat="1" ht="15"/>
    <row r="728" s="4" customFormat="1" ht="15"/>
    <row r="729" s="4" customFormat="1" ht="15"/>
    <row r="730" s="4" customFormat="1" ht="15"/>
    <row r="731" s="4" customFormat="1" ht="15"/>
    <row r="732" s="4" customFormat="1" ht="15"/>
    <row r="733" s="4" customFormat="1" ht="15"/>
    <row r="734" s="4" customFormat="1" ht="15"/>
    <row r="735" s="4" customFormat="1" ht="15"/>
    <row r="736" s="4" customFormat="1" ht="15"/>
    <row r="737" s="4" customFormat="1" ht="15"/>
    <row r="738" s="4" customFormat="1" ht="15"/>
    <row r="739" s="4" customFormat="1" ht="15"/>
    <row r="740" s="4" customFormat="1" ht="15"/>
    <row r="741" s="4" customFormat="1" ht="15"/>
    <row r="742" s="4" customFormat="1" ht="15"/>
    <row r="743" s="4" customFormat="1" ht="15"/>
    <row r="744" s="4" customFormat="1" ht="15"/>
    <row r="745" s="4" customFormat="1" ht="15"/>
    <row r="746" s="4" customFormat="1" ht="15"/>
    <row r="747" s="4" customFormat="1" ht="15"/>
    <row r="748" s="4" customFormat="1" ht="15"/>
    <row r="749" s="4" customFormat="1" ht="15"/>
    <row r="750" s="4" customFormat="1" ht="15"/>
    <row r="751" s="4" customFormat="1" ht="15"/>
    <row r="752" s="4" customFormat="1" ht="15"/>
    <row r="753" spans="1:4" s="4" customFormat="1" ht="15"/>
    <row r="754" spans="1:4" s="4" customFormat="1" ht="15"/>
    <row r="755" spans="1:4" s="4" customFormat="1" ht="15"/>
    <row r="756" spans="1:4" s="4" customFormat="1" ht="15"/>
    <row r="757" spans="1:4" s="4" customFormat="1" ht="15"/>
    <row r="758" spans="1:4" s="4" customFormat="1" ht="15"/>
    <row r="759" spans="1:4" s="4" customFormat="1" ht="15"/>
    <row r="760" spans="1:4" s="4" customFormat="1" ht="15"/>
    <row r="761" spans="1:4" s="4" customFormat="1" ht="15"/>
    <row r="762" spans="1:4" s="4" customFormat="1" ht="15"/>
    <row r="763" spans="1:4" s="4" customFormat="1" ht="15"/>
    <row r="764" spans="1:4" s="4" customFormat="1" ht="15"/>
    <row r="765" spans="1:4" s="4" customFormat="1" ht="15"/>
    <row r="766" spans="1:4" s="4" customFormat="1" ht="15">
      <c r="A766"/>
      <c r="B766"/>
      <c r="C766"/>
    </row>
    <row r="767" spans="1:4" s="4" customFormat="1" ht="15">
      <c r="A767"/>
      <c r="B767"/>
      <c r="C767"/>
      <c r="D767"/>
    </row>
  </sheetData>
  <mergeCells count="5">
    <mergeCell ref="F9:H9"/>
    <mergeCell ref="A1:H1"/>
    <mergeCell ref="A2:H2"/>
    <mergeCell ref="A3:H3"/>
    <mergeCell ref="A4:H4"/>
  </mergeCells>
  <phoneticPr fontId="12" type="noConversion"/>
  <pageMargins left="0.75" right="0.25" top="0.45" bottom="0.3" header="0" footer="0.2"/>
  <pageSetup scale="94" orientation="portrait" r:id="rId1"/>
  <headerFooter alignWithMargins="0">
    <oddFooter>&amp;L&amp;"Univers (W1),Italic"&amp;8&amp;F&amp;R&amp;A</oddFooter>
  </headerFooter>
  <rowBreaks count="1" manualBreakCount="1">
    <brk id="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0" zoomScaleNormal="100" workbookViewId="0">
      <selection activeCell="L57" sqref="L57"/>
    </sheetView>
  </sheetViews>
  <sheetFormatPr defaultColWidth="8.7109375" defaultRowHeight="12.75"/>
  <cols>
    <col min="1" max="1" width="7.140625" customWidth="1"/>
    <col min="2" max="2" width="2.5703125" customWidth="1"/>
    <col min="3" max="3" width="39.5703125" customWidth="1"/>
    <col min="4" max="4" width="15.140625" customWidth="1"/>
    <col min="5" max="5" width="12.42578125" bestFit="1" customWidth="1"/>
    <col min="6" max="6" width="11.42578125" customWidth="1"/>
    <col min="7" max="7" width="12.42578125" bestFit="1" customWidth="1"/>
    <col min="8" max="8" width="5.42578125" customWidth="1"/>
    <col min="9" max="9" width="11" customWidth="1"/>
    <col min="10" max="10" width="8.28515625" customWidth="1"/>
    <col min="11" max="11" width="10.42578125" customWidth="1"/>
  </cols>
  <sheetData>
    <row r="1" spans="1:8" ht="12" customHeight="1">
      <c r="A1" s="93"/>
      <c r="B1" s="93"/>
      <c r="C1" s="93"/>
      <c r="D1" s="93"/>
      <c r="E1" s="93"/>
      <c r="F1" s="93"/>
      <c r="G1" s="93"/>
      <c r="H1" s="93"/>
    </row>
    <row r="17" spans="1:12">
      <c r="J17" s="21">
        <v>2021</v>
      </c>
      <c r="K17" s="21">
        <v>2020</v>
      </c>
    </row>
    <row r="18" spans="1:12">
      <c r="I18" t="s">
        <v>16</v>
      </c>
      <c r="J18" s="107">
        <v>369</v>
      </c>
      <c r="K18" s="107">
        <v>392</v>
      </c>
    </row>
    <row r="19" spans="1:12">
      <c r="I19" t="s">
        <v>15</v>
      </c>
      <c r="J19" s="36">
        <v>341</v>
      </c>
      <c r="K19" s="36">
        <v>357</v>
      </c>
    </row>
    <row r="20" spans="1:12" ht="12.75" customHeight="1">
      <c r="J20" s="39">
        <f>SUM(J18:J19)</f>
        <v>710</v>
      </c>
      <c r="K20" s="39">
        <f>SUM(K18:K19)</f>
        <v>749</v>
      </c>
    </row>
    <row r="21" spans="1:12" s="96" customFormat="1" ht="18">
      <c r="A21" s="95" t="s">
        <v>82</v>
      </c>
      <c r="C21" s="97"/>
      <c r="D21" s="97"/>
      <c r="E21" s="97"/>
      <c r="F21" s="97"/>
    </row>
    <row r="22" spans="1:12" ht="8.25" customHeight="1"/>
    <row r="23" spans="1:12" ht="18.75" customHeight="1">
      <c r="A23" s="22"/>
      <c r="B23" s="35"/>
      <c r="C23" s="35"/>
      <c r="D23" s="43">
        <v>2020</v>
      </c>
      <c r="E23" s="43" t="s">
        <v>8</v>
      </c>
      <c r="F23" s="43">
        <v>2021</v>
      </c>
      <c r="G23" s="43" t="s">
        <v>8</v>
      </c>
      <c r="H23" s="22"/>
      <c r="I23" s="155"/>
      <c r="J23" s="41"/>
      <c r="K23" s="41"/>
      <c r="L23" s="41"/>
    </row>
    <row r="24" spans="1:12" ht="12" customHeight="1">
      <c r="C24" s="29" t="s">
        <v>62</v>
      </c>
      <c r="D24" s="110">
        <v>392</v>
      </c>
      <c r="E24" s="71">
        <f>D24/$F$26</f>
        <v>0.55211267605633807</v>
      </c>
      <c r="F24" s="110">
        <v>369</v>
      </c>
      <c r="G24" s="71">
        <f>F24/$F$26</f>
        <v>0.5197183098591549</v>
      </c>
      <c r="H24" s="22"/>
      <c r="I24" s="41"/>
      <c r="J24" s="41"/>
      <c r="K24" s="41"/>
      <c r="L24" s="41"/>
    </row>
    <row r="25" spans="1:12" ht="12" customHeight="1">
      <c r="C25" s="29" t="s">
        <v>15</v>
      </c>
      <c r="D25" s="110">
        <v>357</v>
      </c>
      <c r="E25" s="71">
        <f>D25/$F$26</f>
        <v>0.5028169014084507</v>
      </c>
      <c r="F25" s="110">
        <v>341</v>
      </c>
      <c r="G25" s="71">
        <f>F25/$F$26</f>
        <v>0.4802816901408451</v>
      </c>
      <c r="H25" s="22"/>
      <c r="I25" s="41"/>
      <c r="J25" s="107"/>
      <c r="K25" s="171"/>
      <c r="L25" s="41"/>
    </row>
    <row r="26" spans="1:12" ht="12" customHeight="1">
      <c r="C26" s="38" t="s">
        <v>28</v>
      </c>
      <c r="D26" s="111">
        <f>SUM(D24:D25)</f>
        <v>749</v>
      </c>
      <c r="E26" s="72">
        <f>SUM(E24:E25)</f>
        <v>1.0549295774647889</v>
      </c>
      <c r="F26" s="111">
        <f>SUM(F24:F25)</f>
        <v>710</v>
      </c>
      <c r="G26" s="72">
        <f>SUM(G24:G25)</f>
        <v>1</v>
      </c>
      <c r="H26" s="22"/>
      <c r="I26" s="41"/>
      <c r="J26" s="107"/>
      <c r="K26" s="171"/>
      <c r="L26" s="41"/>
    </row>
    <row r="27" spans="1:12" ht="12" customHeight="1">
      <c r="A27" s="99"/>
      <c r="B27" s="98" t="s">
        <v>52</v>
      </c>
      <c r="C27" s="175" t="s">
        <v>63</v>
      </c>
      <c r="D27" s="78"/>
      <c r="E27" s="79"/>
      <c r="F27" s="80"/>
      <c r="G27" s="78"/>
      <c r="H27" s="22"/>
      <c r="I27" s="41"/>
      <c r="J27" s="172"/>
      <c r="K27" s="171"/>
      <c r="L27" s="173"/>
    </row>
    <row r="28" spans="1:12" ht="12" customHeight="1">
      <c r="A28" s="38"/>
      <c r="C28" s="81" t="s">
        <v>64</v>
      </c>
      <c r="D28" s="78"/>
      <c r="E28" s="78"/>
      <c r="F28" s="78"/>
      <c r="G28" s="78"/>
      <c r="H28" s="22"/>
      <c r="I28" s="41"/>
      <c r="J28" s="41"/>
      <c r="K28" s="41"/>
      <c r="L28" s="41"/>
    </row>
    <row r="29" spans="1:12" ht="11.1" customHeight="1">
      <c r="A29" s="38"/>
      <c r="C29" s="29"/>
      <c r="D29" s="39"/>
      <c r="E29" s="37"/>
      <c r="F29" s="39"/>
      <c r="G29" s="37"/>
      <c r="H29" s="22"/>
      <c r="I29" s="41"/>
      <c r="J29" s="172"/>
      <c r="K29" s="171"/>
      <c r="L29" s="41"/>
    </row>
    <row r="30" spans="1:12" ht="12.75" customHeight="1">
      <c r="A30" s="38"/>
      <c r="C30" s="29"/>
      <c r="D30" s="39"/>
      <c r="E30" s="37"/>
      <c r="F30" s="39"/>
      <c r="G30" s="37"/>
      <c r="H30" s="22"/>
      <c r="I30" s="41"/>
      <c r="J30" s="172"/>
      <c r="K30" s="171"/>
      <c r="L30" s="41"/>
    </row>
    <row r="31" spans="1:12" ht="18" customHeight="1">
      <c r="A31" s="40" t="s">
        <v>80</v>
      </c>
      <c r="B31" s="1"/>
      <c r="C31" s="6"/>
      <c r="D31" s="6"/>
      <c r="E31" s="6"/>
      <c r="F31" s="6"/>
      <c r="G31" s="1"/>
      <c r="I31" s="174"/>
      <c r="J31" s="174"/>
      <c r="K31" s="174"/>
      <c r="L31" s="41"/>
    </row>
    <row r="32" spans="1:12" s="20" customFormat="1" ht="7.5" customHeight="1">
      <c r="A32"/>
      <c r="B32"/>
      <c r="C32"/>
      <c r="D32"/>
      <c r="E32"/>
      <c r="F32"/>
      <c r="G32" t="s">
        <v>52</v>
      </c>
      <c r="H32" s="6"/>
      <c r="I32" s="41"/>
      <c r="J32" s="41"/>
      <c r="K32" s="41"/>
      <c r="L32" s="174"/>
    </row>
    <row r="33" spans="1:12" ht="12" customHeight="1">
      <c r="A33" s="20"/>
      <c r="B33" s="20"/>
      <c r="C33" s="126"/>
      <c r="D33" s="127" t="s">
        <v>57</v>
      </c>
      <c r="E33" s="128" t="s">
        <v>8</v>
      </c>
      <c r="F33" s="127" t="s">
        <v>79</v>
      </c>
      <c r="G33" s="128" t="s">
        <v>8</v>
      </c>
      <c r="I33" s="155"/>
      <c r="J33" s="41"/>
      <c r="K33" s="41"/>
      <c r="L33" s="41"/>
    </row>
    <row r="34" spans="1:12" s="20" customFormat="1" ht="12" customHeight="1">
      <c r="A34"/>
      <c r="B34"/>
      <c r="C34" s="23" t="s">
        <v>9</v>
      </c>
      <c r="D34" s="36">
        <v>357</v>
      </c>
      <c r="E34" s="67">
        <f>SUM(D34/D36)</f>
        <v>0.47663551401869159</v>
      </c>
      <c r="F34" s="36">
        <v>343</v>
      </c>
      <c r="G34" s="67">
        <f>SUM(F34/F36)</f>
        <v>0.4830985915492958</v>
      </c>
      <c r="I34" s="41"/>
      <c r="J34" s="41"/>
      <c r="K34" s="41"/>
      <c r="L34" s="174"/>
    </row>
    <row r="35" spans="1:12" ht="12" customHeight="1">
      <c r="C35" s="25" t="s">
        <v>11</v>
      </c>
      <c r="D35" s="26">
        <v>392</v>
      </c>
      <c r="E35" s="68">
        <f>SUM(D35/D36)</f>
        <v>0.52336448598130836</v>
      </c>
      <c r="F35" s="26">
        <v>367</v>
      </c>
      <c r="G35" s="68">
        <f>SUM(F35/F36)</f>
        <v>0.5169014084507042</v>
      </c>
      <c r="I35" s="41"/>
      <c r="J35" s="41"/>
      <c r="K35" s="41"/>
      <c r="L35" s="41"/>
    </row>
    <row r="36" spans="1:12" ht="12" customHeight="1">
      <c r="C36" s="27" t="s">
        <v>28</v>
      </c>
      <c r="D36" s="28">
        <f>SUM(D34:D35)</f>
        <v>749</v>
      </c>
      <c r="E36" s="57">
        <f>SUM(E34:E35)</f>
        <v>1</v>
      </c>
      <c r="F36" s="28">
        <f>SUM(F34:F35)</f>
        <v>710</v>
      </c>
      <c r="G36" s="57">
        <f>SUM(G34:G35)</f>
        <v>1</v>
      </c>
      <c r="I36" s="41"/>
      <c r="J36" s="41"/>
      <c r="K36" s="41"/>
      <c r="L36" s="41"/>
    </row>
    <row r="37" spans="1:12" ht="6" customHeight="1">
      <c r="C37" s="29"/>
      <c r="D37" s="32"/>
      <c r="E37" s="24"/>
      <c r="F37" s="32"/>
      <c r="G37" s="24"/>
      <c r="I37" s="41"/>
      <c r="J37" s="41"/>
      <c r="K37" s="41"/>
      <c r="L37" s="41"/>
    </row>
    <row r="38" spans="1:12" ht="6" customHeight="1">
      <c r="C38" s="29"/>
      <c r="D38" s="32"/>
      <c r="E38" s="24"/>
      <c r="F38" s="32"/>
      <c r="G38" s="24"/>
      <c r="I38" s="41"/>
      <c r="J38" s="41"/>
      <c r="K38" s="41"/>
      <c r="L38" s="41"/>
    </row>
    <row r="39" spans="1:12" ht="12" customHeight="1">
      <c r="A39" s="20"/>
      <c r="B39" s="20"/>
      <c r="C39" s="126" t="s">
        <v>65</v>
      </c>
      <c r="D39" s="127" t="s">
        <v>57</v>
      </c>
      <c r="E39" s="128" t="s">
        <v>30</v>
      </c>
      <c r="F39" s="127" t="s">
        <v>79</v>
      </c>
      <c r="G39" s="128" t="s">
        <v>30</v>
      </c>
      <c r="I39" s="41"/>
      <c r="J39" s="41"/>
      <c r="K39" s="41"/>
      <c r="L39" s="41"/>
    </row>
    <row r="40" spans="1:12" ht="12" customHeight="1">
      <c r="C40" s="23" t="s">
        <v>36</v>
      </c>
      <c r="D40" s="87">
        <v>4</v>
      </c>
      <c r="E40" s="51">
        <f>D40/'Page 1'!$G$34</f>
        <v>9.1533180778032037E-3</v>
      </c>
      <c r="F40" s="87">
        <v>5</v>
      </c>
      <c r="G40" s="51">
        <f>F40/'Page 1'!$G$34</f>
        <v>1.1441647597254004E-2</v>
      </c>
      <c r="I40" s="41"/>
      <c r="J40" s="41"/>
      <c r="K40" s="41"/>
      <c r="L40" s="41"/>
    </row>
    <row r="41" spans="1:12" ht="12" customHeight="1">
      <c r="C41" s="25" t="s">
        <v>34</v>
      </c>
      <c r="D41" s="60">
        <v>35</v>
      </c>
      <c r="E41" s="52">
        <f>D41/'Page 1'!$G$34</f>
        <v>8.0091533180778038E-2</v>
      </c>
      <c r="F41" s="60">
        <v>38</v>
      </c>
      <c r="G41" s="52">
        <f>F41/'Page 1'!$G$34</f>
        <v>8.6956521739130432E-2</v>
      </c>
      <c r="I41" s="41"/>
      <c r="J41" s="41"/>
      <c r="K41" s="41"/>
      <c r="L41" s="41"/>
    </row>
    <row r="42" spans="1:12" s="20" customFormat="1" ht="12" customHeight="1">
      <c r="A42"/>
      <c r="B42"/>
      <c r="C42" s="25" t="s">
        <v>35</v>
      </c>
      <c r="D42" s="29">
        <v>43</v>
      </c>
      <c r="E42" s="52">
        <f>D42/'Page 1'!$G$34</f>
        <v>9.8398169336384442E-2</v>
      </c>
      <c r="F42" s="29">
        <v>47</v>
      </c>
      <c r="G42" s="52">
        <f>F42/'Page 1'!$G$34</f>
        <v>0.10755148741418764</v>
      </c>
      <c r="I42" s="41"/>
      <c r="J42" s="41"/>
      <c r="K42" s="41"/>
      <c r="L42" s="174"/>
    </row>
    <row r="43" spans="1:12" ht="12" customHeight="1">
      <c r="C43" s="25" t="s">
        <v>33</v>
      </c>
      <c r="D43" s="29">
        <v>28</v>
      </c>
      <c r="E43" s="52">
        <f>D43/'Page 1'!$G$34</f>
        <v>6.4073226544622428E-2</v>
      </c>
      <c r="F43" s="29">
        <v>33</v>
      </c>
      <c r="G43" s="52">
        <f>F43/'Page 1'!$G$34</f>
        <v>7.5514874141876437E-2</v>
      </c>
      <c r="I43" s="41"/>
      <c r="J43" s="41"/>
      <c r="K43" s="41"/>
      <c r="L43" s="41"/>
    </row>
    <row r="44" spans="1:12" ht="12" customHeight="1">
      <c r="C44" s="25" t="s">
        <v>38</v>
      </c>
      <c r="D44" s="29">
        <v>0</v>
      </c>
      <c r="E44" s="52">
        <f>D44/'Page 1'!$G$34</f>
        <v>0</v>
      </c>
      <c r="F44" s="29">
        <v>1</v>
      </c>
      <c r="G44" s="52">
        <f>F44/'Page 1'!$G$34</f>
        <v>2.2883295194508009E-3</v>
      </c>
      <c r="I44" s="41"/>
      <c r="J44" s="41"/>
      <c r="K44" s="41"/>
      <c r="L44" s="41"/>
    </row>
    <row r="45" spans="1:12" ht="12" customHeight="1">
      <c r="C45" s="25" t="s">
        <v>37</v>
      </c>
      <c r="D45" s="29">
        <v>8</v>
      </c>
      <c r="E45" s="52">
        <f>D45/'Page 1'!$G$34</f>
        <v>1.8306636155606407E-2</v>
      </c>
      <c r="F45" s="29">
        <v>3</v>
      </c>
      <c r="G45" s="52">
        <f>F45/'Page 1'!$G$34</f>
        <v>6.8649885583524023E-3</v>
      </c>
      <c r="I45" s="41"/>
      <c r="J45" s="41"/>
      <c r="K45" s="41"/>
      <c r="L45" s="41"/>
    </row>
    <row r="46" spans="1:12" ht="12" customHeight="1">
      <c r="C46" s="25" t="s">
        <v>54</v>
      </c>
      <c r="D46" s="29">
        <v>0</v>
      </c>
      <c r="E46" s="52">
        <f>D46/'Page 1'!$G$34</f>
        <v>0</v>
      </c>
      <c r="F46" s="29">
        <v>0</v>
      </c>
      <c r="G46" s="52">
        <f>F46/'Page 1'!$G$34</f>
        <v>0</v>
      </c>
      <c r="I46" s="41"/>
      <c r="J46" s="41"/>
      <c r="K46" s="41"/>
      <c r="L46" s="41"/>
    </row>
    <row r="47" spans="1:12" ht="12" customHeight="1">
      <c r="C47" s="25" t="s">
        <v>55</v>
      </c>
      <c r="D47" s="94">
        <v>3</v>
      </c>
      <c r="E47" s="56">
        <f>D47/'Page 1'!$G$34</f>
        <v>6.8649885583524023E-3</v>
      </c>
      <c r="F47" s="94">
        <v>7</v>
      </c>
      <c r="G47" s="56">
        <f>F47/'Page 1'!$G$34</f>
        <v>1.6018306636155607E-2</v>
      </c>
      <c r="I47" s="41"/>
      <c r="J47" s="41"/>
      <c r="K47" s="41"/>
      <c r="L47" s="41"/>
    </row>
    <row r="48" spans="1:12" ht="12" customHeight="1">
      <c r="C48" s="27" t="s">
        <v>28</v>
      </c>
      <c r="D48" s="28">
        <f>SUM(D40:D47)</f>
        <v>121</v>
      </c>
      <c r="E48" s="57">
        <f>SUM(E40:E47)</f>
        <v>0.27688787185354691</v>
      </c>
      <c r="F48" s="28">
        <f>SUM(F40:F47)</f>
        <v>134</v>
      </c>
      <c r="G48" s="57">
        <f>SUM(G40:G47)</f>
        <v>0.30663615560640728</v>
      </c>
      <c r="I48" s="41"/>
      <c r="J48" s="41"/>
      <c r="K48" s="41"/>
      <c r="L48" s="41"/>
    </row>
    <row r="49" spans="1:12" ht="12" customHeight="1">
      <c r="A49" s="20"/>
      <c r="B49" s="20"/>
      <c r="C49" s="82" t="s">
        <v>68</v>
      </c>
      <c r="D49" s="30"/>
      <c r="E49" s="24"/>
      <c r="F49" s="30"/>
      <c r="G49" s="24"/>
      <c r="I49" s="174"/>
      <c r="J49" s="174"/>
      <c r="K49" s="174"/>
      <c r="L49" s="41"/>
    </row>
    <row r="50" spans="1:12" ht="6" customHeight="1">
      <c r="A50" s="20"/>
      <c r="B50" s="20"/>
      <c r="C50" s="81"/>
      <c r="D50" s="30"/>
      <c r="E50" s="24"/>
      <c r="F50" s="30"/>
      <c r="G50" s="24"/>
      <c r="I50" s="174"/>
      <c r="J50" s="174"/>
      <c r="K50" s="174"/>
      <c r="L50" s="41"/>
    </row>
    <row r="51" spans="1:12" ht="6" customHeight="1">
      <c r="A51" s="20"/>
      <c r="B51" s="20"/>
      <c r="C51" s="29"/>
      <c r="D51" s="30"/>
      <c r="E51" s="24"/>
      <c r="F51" s="30"/>
      <c r="G51" s="24"/>
      <c r="I51" s="174"/>
      <c r="J51" s="174"/>
      <c r="K51" s="174"/>
      <c r="L51" s="41"/>
    </row>
    <row r="52" spans="1:12" s="20" customFormat="1" ht="12" customHeight="1">
      <c r="A52"/>
      <c r="B52"/>
      <c r="C52" s="126" t="s">
        <v>66</v>
      </c>
      <c r="D52" s="127" t="s">
        <v>57</v>
      </c>
      <c r="E52" s="128" t="s">
        <v>8</v>
      </c>
      <c r="F52" s="127" t="s">
        <v>79</v>
      </c>
      <c r="G52" s="128" t="s">
        <v>8</v>
      </c>
      <c r="I52" s="41"/>
      <c r="J52" s="41"/>
      <c r="K52" s="41"/>
      <c r="L52" s="174"/>
    </row>
    <row r="53" spans="1:12" ht="12" customHeight="1">
      <c r="C53" s="31" t="s">
        <v>17</v>
      </c>
      <c r="D53" s="129">
        <v>311</v>
      </c>
      <c r="E53" s="69">
        <f>SUM(D53/D26)</f>
        <v>0.4152202937249666</v>
      </c>
      <c r="F53" s="129">
        <v>273</v>
      </c>
      <c r="G53" s="69">
        <f>SUM(F53/F26)</f>
        <v>0.38450704225352111</v>
      </c>
      <c r="I53" s="41"/>
      <c r="J53" s="41"/>
      <c r="K53" s="41"/>
      <c r="L53" s="41"/>
    </row>
    <row r="54" spans="1:12" ht="13.5" customHeight="1">
      <c r="A54" s="20"/>
      <c r="B54" s="20"/>
      <c r="C54" s="81" t="s">
        <v>67</v>
      </c>
      <c r="D54" s="30"/>
      <c r="E54" s="24"/>
      <c r="F54" s="30"/>
      <c r="G54" s="24"/>
      <c r="I54" s="174"/>
      <c r="J54" s="174"/>
      <c r="K54" s="174"/>
      <c r="L54" s="41"/>
    </row>
    <row r="55" spans="1:12" ht="6" customHeight="1">
      <c r="A55" s="20"/>
      <c r="B55" s="20"/>
      <c r="C55" s="81"/>
      <c r="D55" s="30"/>
      <c r="E55" s="24"/>
      <c r="F55" s="30"/>
      <c r="G55" s="24"/>
      <c r="I55" s="174"/>
      <c r="J55" s="174"/>
      <c r="K55" s="174"/>
      <c r="L55" s="41"/>
    </row>
    <row r="56" spans="1:12" ht="6" customHeight="1">
      <c r="A56" s="20"/>
      <c r="B56" s="20"/>
      <c r="C56" s="73"/>
      <c r="D56" s="30"/>
      <c r="E56" s="24"/>
      <c r="F56" s="30"/>
      <c r="G56" s="24"/>
      <c r="I56" s="174"/>
      <c r="J56" s="174"/>
      <c r="K56" s="174"/>
      <c r="L56" s="41"/>
    </row>
    <row r="57" spans="1:12" s="20" customFormat="1" ht="12" customHeight="1">
      <c r="A57"/>
      <c r="B57"/>
      <c r="C57" s="126" t="s">
        <v>18</v>
      </c>
      <c r="D57" s="127" t="s">
        <v>57</v>
      </c>
      <c r="E57" s="128" t="s">
        <v>8</v>
      </c>
      <c r="F57" s="127" t="s">
        <v>79</v>
      </c>
      <c r="G57" s="128" t="s">
        <v>8</v>
      </c>
      <c r="I57" s="41"/>
      <c r="J57" s="41"/>
      <c r="K57" s="41"/>
      <c r="L57" s="174"/>
    </row>
    <row r="58" spans="1:12" ht="12" customHeight="1">
      <c r="C58" s="33" t="s">
        <v>19</v>
      </c>
      <c r="D58" s="34">
        <v>454</v>
      </c>
      <c r="E58" s="51">
        <f>SUM(D58/D26)</f>
        <v>0.60614152202937255</v>
      </c>
      <c r="F58" s="34">
        <v>406</v>
      </c>
      <c r="G58" s="51">
        <f>SUM(F58/F26)</f>
        <v>0.57183098591549297</v>
      </c>
      <c r="I58" s="41"/>
      <c r="J58" s="41"/>
      <c r="K58" s="41"/>
      <c r="L58" s="41"/>
    </row>
    <row r="59" spans="1:12" ht="12" customHeight="1">
      <c r="C59" s="25" t="s">
        <v>20</v>
      </c>
      <c r="D59" s="26">
        <v>295</v>
      </c>
      <c r="E59" s="56">
        <f>SUM(D59/D26)</f>
        <v>0.39385847797062751</v>
      </c>
      <c r="F59" s="26">
        <v>304</v>
      </c>
      <c r="G59" s="56">
        <f>SUM(F59/F26)</f>
        <v>0.42816901408450703</v>
      </c>
      <c r="I59" s="41"/>
      <c r="J59" s="41"/>
      <c r="K59" s="41"/>
      <c r="L59" s="41"/>
    </row>
    <row r="60" spans="1:12" ht="12" customHeight="1">
      <c r="C60" s="27" t="s">
        <v>28</v>
      </c>
      <c r="D60" s="28">
        <f>SUM(D58:D59)</f>
        <v>749</v>
      </c>
      <c r="E60" s="70">
        <f>SUM(E58:E59)</f>
        <v>1</v>
      </c>
      <c r="F60" s="28">
        <f>SUM(F58:F59)</f>
        <v>710</v>
      </c>
      <c r="G60" s="70">
        <f>SUM(G58:G59)</f>
        <v>1</v>
      </c>
      <c r="I60" s="41"/>
      <c r="J60" s="41"/>
      <c r="K60" s="41"/>
      <c r="L60" s="41"/>
    </row>
  </sheetData>
  <phoneticPr fontId="12" type="noConversion"/>
  <pageMargins left="0.75" right="0.25" top="0.45" bottom="0.3" header="0" footer="0.2"/>
  <pageSetup scale="91" orientation="portrait" r:id="rId1"/>
  <headerFooter alignWithMargins="0">
    <oddFooter>&amp;L&amp;"Univers (W1),Italic"&amp;8&amp;F&amp;R&amp;A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10" zoomScaleNormal="100" workbookViewId="0">
      <selection activeCell="A33" sqref="A33"/>
    </sheetView>
  </sheetViews>
  <sheetFormatPr defaultColWidth="8.7109375" defaultRowHeight="12.75"/>
  <cols>
    <col min="1" max="1" width="51.140625" customWidth="1"/>
    <col min="2" max="2" width="9.7109375" bestFit="1" customWidth="1"/>
    <col min="3" max="3" width="9.85546875" bestFit="1" customWidth="1"/>
    <col min="4" max="4" width="9.85546875" customWidth="1"/>
    <col min="5" max="5" width="9.7109375" bestFit="1" customWidth="1"/>
    <col min="6" max="6" width="9.85546875" customWidth="1"/>
    <col min="7" max="7" width="10.140625" bestFit="1" customWidth="1"/>
    <col min="8" max="8" width="9.28515625" bestFit="1" customWidth="1"/>
    <col min="9" max="9" width="9.28515625" customWidth="1"/>
  </cols>
  <sheetData>
    <row r="1" spans="1:12" s="41" customFormat="1" ht="15" customHeight="1">
      <c r="A1" s="154"/>
      <c r="G1" s="93"/>
    </row>
    <row r="2" spans="1:12" s="41" customFormat="1" ht="26.25" customHeight="1">
      <c r="A2" s="181" t="s">
        <v>81</v>
      </c>
      <c r="B2" s="181"/>
      <c r="C2" s="181"/>
      <c r="D2" s="181"/>
      <c r="E2" s="181"/>
      <c r="F2" s="181"/>
      <c r="G2" s="181"/>
      <c r="J2" s="155" t="s">
        <v>52</v>
      </c>
    </row>
    <row r="3" spans="1:12" s="59" customFormat="1" ht="12">
      <c r="A3" s="113" t="s">
        <v>23</v>
      </c>
      <c r="B3" s="114" t="s">
        <v>57</v>
      </c>
      <c r="C3" s="156" t="s">
        <v>8</v>
      </c>
      <c r="D3" s="157" t="s">
        <v>26</v>
      </c>
      <c r="E3" s="114" t="s">
        <v>79</v>
      </c>
      <c r="F3" s="156" t="s">
        <v>8</v>
      </c>
      <c r="G3" s="157" t="s">
        <v>26</v>
      </c>
    </row>
    <row r="4" spans="1:12" s="59" customFormat="1" ht="12">
      <c r="A4" s="130" t="s">
        <v>42</v>
      </c>
      <c r="B4" s="115"/>
      <c r="C4" s="116"/>
      <c r="D4" s="116"/>
      <c r="E4" s="115"/>
      <c r="F4" s="116"/>
      <c r="G4" s="116"/>
    </row>
    <row r="5" spans="1:12" s="59" customFormat="1" ht="12">
      <c r="A5" s="42" t="s">
        <v>43</v>
      </c>
      <c r="B5" s="42">
        <v>87</v>
      </c>
      <c r="C5" s="100">
        <f>SUM(B5/B24)</f>
        <v>0.11615487316421896</v>
      </c>
      <c r="D5" s="63">
        <v>1.1599999999999999E-2</v>
      </c>
      <c r="E5" s="42">
        <v>66</v>
      </c>
      <c r="F5" s="100">
        <f>SUM(E5/E24)</f>
        <v>9.295774647887324E-2</v>
      </c>
      <c r="G5" s="63">
        <f t="shared" ref="G5:G12" si="0">(E5-B5)/B5</f>
        <v>-0.2413793103448276</v>
      </c>
      <c r="L5" s="84"/>
    </row>
    <row r="6" spans="1:12" s="59" customFormat="1" ht="12">
      <c r="A6" s="42" t="s">
        <v>44</v>
      </c>
      <c r="B6" s="42">
        <v>37</v>
      </c>
      <c r="C6" s="123">
        <f>SUM(B6/B24)</f>
        <v>4.9399198931909215E-2</v>
      </c>
      <c r="D6" s="63">
        <v>8.8200000000000001E-2</v>
      </c>
      <c r="E6" s="42">
        <v>47</v>
      </c>
      <c r="F6" s="123">
        <f>SUM(E6/E24)</f>
        <v>6.6197183098591544E-2</v>
      </c>
      <c r="G6" s="63">
        <f t="shared" si="0"/>
        <v>0.27027027027027029</v>
      </c>
      <c r="L6" s="85"/>
    </row>
    <row r="7" spans="1:12" s="59" customFormat="1" ht="12">
      <c r="A7" s="42" t="s">
        <v>83</v>
      </c>
      <c r="B7" s="42">
        <v>95</v>
      </c>
      <c r="C7" s="101">
        <f>B7/B24</f>
        <v>0.12683578104138851</v>
      </c>
      <c r="D7" s="63">
        <v>-0.188</v>
      </c>
      <c r="E7" s="42">
        <v>88</v>
      </c>
      <c r="F7" s="101">
        <f>E7/E24</f>
        <v>0.12394366197183099</v>
      </c>
      <c r="G7" s="63">
        <f t="shared" si="0"/>
        <v>-7.3684210526315783E-2</v>
      </c>
      <c r="L7" s="85"/>
    </row>
    <row r="8" spans="1:12" s="59" customFormat="1" ht="12">
      <c r="A8" s="42" t="s">
        <v>45</v>
      </c>
      <c r="B8" s="42">
        <v>15</v>
      </c>
      <c r="C8" s="100">
        <f>B8/B24</f>
        <v>2.0026702269692925E-2</v>
      </c>
      <c r="D8" s="63">
        <v>-0.1176</v>
      </c>
      <c r="E8" s="42">
        <v>18</v>
      </c>
      <c r="F8" s="100">
        <f>E8/E24</f>
        <v>2.5352112676056339E-2</v>
      </c>
      <c r="G8" s="63">
        <f t="shared" si="0"/>
        <v>0.2</v>
      </c>
      <c r="L8" s="84"/>
    </row>
    <row r="9" spans="1:12" s="59" customFormat="1" ht="12">
      <c r="A9" s="42" t="s">
        <v>46</v>
      </c>
      <c r="B9" s="42">
        <v>44</v>
      </c>
      <c r="C9" s="100">
        <f>B9/B24</f>
        <v>5.8744993324432573E-2</v>
      </c>
      <c r="D9" s="63">
        <v>-0.2787</v>
      </c>
      <c r="E9" s="42">
        <v>40</v>
      </c>
      <c r="F9" s="100">
        <f>E9/E24</f>
        <v>5.6338028169014086E-2</v>
      </c>
      <c r="G9" s="63">
        <f t="shared" si="0"/>
        <v>-9.0909090909090912E-2</v>
      </c>
      <c r="L9" s="84"/>
    </row>
    <row r="10" spans="1:12" s="59" customFormat="1" ht="12">
      <c r="A10" s="42" t="s">
        <v>47</v>
      </c>
      <c r="B10" s="42">
        <v>23</v>
      </c>
      <c r="C10" s="100">
        <f>B10/B24</f>
        <v>3.0707610146862484E-2</v>
      </c>
      <c r="D10" s="63">
        <v>-0.1154</v>
      </c>
      <c r="E10" s="42">
        <v>21</v>
      </c>
      <c r="F10" s="100">
        <f>E10/E24</f>
        <v>2.9577464788732393E-2</v>
      </c>
      <c r="G10" s="63">
        <f t="shared" si="0"/>
        <v>-8.6956521739130432E-2</v>
      </c>
      <c r="I10" s="59" t="s">
        <v>52</v>
      </c>
      <c r="L10" s="84"/>
    </row>
    <row r="11" spans="1:12" s="59" customFormat="1" ht="12">
      <c r="A11" s="42" t="s">
        <v>48</v>
      </c>
      <c r="B11" s="42">
        <v>56</v>
      </c>
      <c r="C11" s="100">
        <f>B11/B24</f>
        <v>7.476635514018691E-2</v>
      </c>
      <c r="D11" s="63">
        <v>-1.7500000000000002E-2</v>
      </c>
      <c r="E11" s="42">
        <v>61</v>
      </c>
      <c r="F11" s="100">
        <f>E11/E24</f>
        <v>8.5915492957746475E-2</v>
      </c>
      <c r="G11" s="63">
        <f t="shared" si="0"/>
        <v>8.9285714285714288E-2</v>
      </c>
      <c r="L11" s="86"/>
    </row>
    <row r="12" spans="1:12" s="59" customFormat="1" ht="12">
      <c r="A12" s="130" t="s">
        <v>0</v>
      </c>
      <c r="B12" s="130">
        <f>SUM(B5:B11)</f>
        <v>357</v>
      </c>
      <c r="C12" s="131">
        <f>B12/B24</f>
        <v>0.47663551401869159</v>
      </c>
      <c r="D12" s="132">
        <v>-0.10299999999999999</v>
      </c>
      <c r="E12" s="130">
        <f>SUM(E5:E11)</f>
        <v>341</v>
      </c>
      <c r="F12" s="131">
        <f>E12/E24</f>
        <v>0.4802816901408451</v>
      </c>
      <c r="G12" s="132">
        <f t="shared" si="0"/>
        <v>-4.4817927170868348E-2</v>
      </c>
      <c r="L12" s="86"/>
    </row>
    <row r="13" spans="1:12" s="59" customFormat="1" ht="12">
      <c r="A13" s="42"/>
      <c r="B13" s="42"/>
      <c r="C13" s="100"/>
      <c r="D13" s="58"/>
      <c r="E13" s="42"/>
      <c r="F13" s="100"/>
      <c r="G13" s="58"/>
    </row>
    <row r="14" spans="1:12" s="59" customFormat="1" ht="12">
      <c r="A14" s="118" t="s">
        <v>4</v>
      </c>
      <c r="B14" s="119"/>
      <c r="C14" s="120"/>
      <c r="D14" s="121"/>
      <c r="E14" s="119"/>
      <c r="F14" s="120"/>
      <c r="G14" s="121"/>
    </row>
    <row r="15" spans="1:12" s="59" customFormat="1" ht="12">
      <c r="A15" s="42" t="s">
        <v>85</v>
      </c>
      <c r="B15" s="42">
        <v>30</v>
      </c>
      <c r="C15" s="100">
        <f>B15/B24</f>
        <v>4.0053404539385849E-2</v>
      </c>
      <c r="D15" s="63">
        <v>0.2</v>
      </c>
      <c r="E15" s="42">
        <v>23</v>
      </c>
      <c r="F15" s="100">
        <f>E15/E24</f>
        <v>3.2394366197183097E-2</v>
      </c>
      <c r="G15" s="63">
        <f>(E15-B15)/B15</f>
        <v>-0.23333333333333334</v>
      </c>
      <c r="L15" s="53"/>
    </row>
    <row r="16" spans="1:12" s="59" customFormat="1" ht="12">
      <c r="A16" s="42" t="s">
        <v>24</v>
      </c>
      <c r="B16" s="42">
        <v>114</v>
      </c>
      <c r="C16" s="100">
        <f>B16/B24</f>
        <v>0.15220293724966621</v>
      </c>
      <c r="D16" s="63">
        <v>-4.2000000000000003E-2</v>
      </c>
      <c r="E16" s="42">
        <v>106</v>
      </c>
      <c r="F16" s="100">
        <f>E16/E24</f>
        <v>0.14929577464788732</v>
      </c>
      <c r="G16" s="63">
        <f>(E16-B16)/B16</f>
        <v>-7.0175438596491224E-2</v>
      </c>
      <c r="L16" s="53"/>
    </row>
    <row r="17" spans="1:12" s="59" customFormat="1" ht="12">
      <c r="A17" s="42" t="s">
        <v>86</v>
      </c>
      <c r="B17" s="102" t="s">
        <v>3</v>
      </c>
      <c r="C17" s="122" t="s">
        <v>3</v>
      </c>
      <c r="D17" s="92" t="s">
        <v>3</v>
      </c>
      <c r="E17" s="102" t="s">
        <v>3</v>
      </c>
      <c r="F17" s="122" t="s">
        <v>3</v>
      </c>
      <c r="G17" s="92" t="s">
        <v>3</v>
      </c>
      <c r="L17" s="53"/>
    </row>
    <row r="18" spans="1:12" s="59" customFormat="1" ht="12">
      <c r="A18" s="42" t="s">
        <v>25</v>
      </c>
      <c r="B18" s="42">
        <v>144</v>
      </c>
      <c r="C18" s="100">
        <f>B18/B24</f>
        <v>0.19225634178905207</v>
      </c>
      <c r="D18" s="63">
        <v>-0.191</v>
      </c>
      <c r="E18" s="42">
        <v>123</v>
      </c>
      <c r="F18" s="100">
        <f>E18/E24</f>
        <v>0.1732394366197183</v>
      </c>
      <c r="G18" s="63">
        <f>(E18-B18)/B18</f>
        <v>-0.14583333333333334</v>
      </c>
      <c r="L18" s="53"/>
    </row>
    <row r="19" spans="1:12" s="59" customFormat="1" ht="12">
      <c r="A19" s="42" t="s">
        <v>90</v>
      </c>
      <c r="B19" s="102" t="s">
        <v>3</v>
      </c>
      <c r="C19" s="101" t="s">
        <v>3</v>
      </c>
      <c r="D19" s="92" t="s">
        <v>3</v>
      </c>
      <c r="E19" s="42">
        <v>2</v>
      </c>
      <c r="F19" s="100">
        <f>E19/E24</f>
        <v>2.8169014084507044E-3</v>
      </c>
      <c r="G19" s="92" t="s">
        <v>3</v>
      </c>
      <c r="L19" s="53"/>
    </row>
    <row r="20" spans="1:12" s="59" customFormat="1" ht="12">
      <c r="A20" s="42" t="s">
        <v>1</v>
      </c>
      <c r="B20" s="42">
        <v>102</v>
      </c>
      <c r="C20" s="100">
        <f>B20/B24</f>
        <v>0.13618157543391188</v>
      </c>
      <c r="D20" s="63">
        <v>0</v>
      </c>
      <c r="E20" s="42">
        <v>98</v>
      </c>
      <c r="F20" s="100">
        <f>E20/E24</f>
        <v>0.13802816901408452</v>
      </c>
      <c r="G20" s="63">
        <f>(E20-B20)/B20</f>
        <v>-3.9215686274509803E-2</v>
      </c>
      <c r="L20" s="53"/>
    </row>
    <row r="21" spans="1:12" s="59" customFormat="1" ht="12">
      <c r="A21" s="42" t="s">
        <v>88</v>
      </c>
      <c r="B21" s="102">
        <v>2</v>
      </c>
      <c r="C21" s="101" t="s">
        <v>3</v>
      </c>
      <c r="D21" s="92" t="s">
        <v>3</v>
      </c>
      <c r="E21" s="102">
        <v>17</v>
      </c>
      <c r="F21" s="100">
        <f>E21/E24</f>
        <v>2.3943661971830985E-2</v>
      </c>
      <c r="G21" s="63">
        <f>(E21-B21)/B21</f>
        <v>7.5</v>
      </c>
      <c r="L21" s="53"/>
    </row>
    <row r="22" spans="1:12" s="59" customFormat="1" ht="12">
      <c r="A22" s="118" t="s">
        <v>5</v>
      </c>
      <c r="B22" s="118">
        <f>SUM(B15:B21)</f>
        <v>392</v>
      </c>
      <c r="C22" s="133">
        <f>B22/B24</f>
        <v>0.52336448598130836</v>
      </c>
      <c r="D22" s="134">
        <v>-7.5499999999999998E-2</v>
      </c>
      <c r="E22" s="118">
        <f>SUM(E15:E21)</f>
        <v>369</v>
      </c>
      <c r="F22" s="133">
        <f>SUM(F15:F21)</f>
        <v>0.5197183098591549</v>
      </c>
      <c r="G22" s="134">
        <f>(E22-B22)/B22</f>
        <v>-5.8673469387755105E-2</v>
      </c>
    </row>
    <row r="23" spans="1:12" s="59" customFormat="1" ht="12">
      <c r="A23" s="25"/>
      <c r="B23" s="25"/>
      <c r="C23" s="103"/>
      <c r="D23" s="62"/>
      <c r="E23" s="25"/>
      <c r="F23" s="103"/>
      <c r="G23" s="62"/>
    </row>
    <row r="24" spans="1:12" s="59" customFormat="1" ht="12">
      <c r="A24" s="117" t="s">
        <v>2</v>
      </c>
      <c r="B24" s="117">
        <f>SUM(B22,B12)</f>
        <v>749</v>
      </c>
      <c r="C24" s="124">
        <f>SUM(C22,C12)</f>
        <v>1</v>
      </c>
      <c r="D24" s="125"/>
      <c r="E24" s="117">
        <f>SUM(E12,E22)</f>
        <v>710</v>
      </c>
      <c r="F24" s="124">
        <f>SUM(F22,F12)</f>
        <v>1</v>
      </c>
      <c r="G24" s="125"/>
    </row>
    <row r="25" spans="1:12" s="59" customFormat="1" ht="12">
      <c r="A25" s="87"/>
      <c r="B25" s="87"/>
      <c r="C25" s="88"/>
      <c r="D25" s="88"/>
      <c r="E25" s="87"/>
      <c r="F25" s="88"/>
      <c r="G25" s="89"/>
    </row>
    <row r="26" spans="1:12" s="59" customFormat="1" ht="12">
      <c r="A26" s="60"/>
      <c r="B26" s="60"/>
      <c r="C26" s="61"/>
      <c r="D26" s="61"/>
      <c r="E26" s="60"/>
      <c r="F26" s="61"/>
      <c r="G26" s="83"/>
    </row>
    <row r="27" spans="1:12">
      <c r="A27" s="53" t="s">
        <v>84</v>
      </c>
    </row>
    <row r="28" spans="1:12">
      <c r="A28" s="53" t="s">
        <v>87</v>
      </c>
      <c r="B28" s="13"/>
      <c r="C28" s="13"/>
      <c r="D28" s="13"/>
      <c r="E28" s="13"/>
      <c r="F28" s="13"/>
      <c r="G28" s="13"/>
    </row>
    <row r="29" spans="1:12">
      <c r="A29" s="53" t="s">
        <v>50</v>
      </c>
      <c r="B29" s="13"/>
      <c r="C29" s="13"/>
      <c r="D29" s="13"/>
      <c r="E29" s="13"/>
      <c r="F29" s="13"/>
      <c r="G29" s="13"/>
    </row>
    <row r="30" spans="1:12">
      <c r="A30" s="53" t="s">
        <v>51</v>
      </c>
      <c r="B30" s="13"/>
      <c r="C30" s="13"/>
      <c r="D30" s="13"/>
      <c r="E30" s="13"/>
      <c r="F30" s="13"/>
      <c r="G30" s="13"/>
    </row>
    <row r="31" spans="1:12">
      <c r="A31" s="53" t="s">
        <v>89</v>
      </c>
    </row>
    <row r="32" spans="1:12">
      <c r="A32" s="53" t="s">
        <v>91</v>
      </c>
    </row>
    <row r="51" spans="2:3" ht="23.25" customHeight="1"/>
    <row r="59" spans="2:3">
      <c r="B59">
        <v>370</v>
      </c>
      <c r="C59">
        <v>431</v>
      </c>
    </row>
  </sheetData>
  <mergeCells count="1">
    <mergeCell ref="A2:G2"/>
  </mergeCells>
  <phoneticPr fontId="12" type="noConversion"/>
  <pageMargins left="0.75" right="0.25" top="0.45" bottom="0.3" header="0" footer="0.2"/>
  <pageSetup scale="88" firstPageNumber="3" orientation="portrait" r:id="rId1"/>
  <headerFooter alignWithMargins="0">
    <oddFooter>&amp;L&amp;"Univers (W1),Italic"&amp;8&amp;F&amp;R&amp;A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 1</vt:lpstr>
      <vt:lpstr>Page 2</vt:lpstr>
      <vt:lpstr>Page 3</vt:lpstr>
      <vt:lpstr>'Page 1'!Print_Area</vt:lpstr>
      <vt:lpstr>'Page 2'!Print_Area</vt:lpstr>
      <vt:lpstr>'Page 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Salama, Paul</cp:lastModifiedBy>
  <cp:lastPrinted>2021-10-05T18:17:47Z</cp:lastPrinted>
  <dcterms:created xsi:type="dcterms:W3CDTF">1999-09-02T14:06:57Z</dcterms:created>
  <dcterms:modified xsi:type="dcterms:W3CDTF">2021-11-02T17:16:22Z</dcterms:modified>
</cp:coreProperties>
</file>