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GPO\GC Start Summer 2010\GC REPORTS\EnrollmentReports\2022-2023\"/>
    </mc:Choice>
  </mc:AlternateContent>
  <xr:revisionPtr revIDLastSave="0" documentId="8_{CAA3C949-6916-4079-B477-4A87DB39304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age 1" sheetId="1" r:id="rId1"/>
    <sheet name="Page 2" sheetId="2" r:id="rId2"/>
    <sheet name="Page 3" sheetId="3" r:id="rId3"/>
  </sheets>
  <definedNames>
    <definedName name="_xlnm.Print_Area" localSheetId="0">'Page 1'!$A$1:$I$52</definedName>
    <definedName name="_xlnm.Print_Area" localSheetId="1">'Page 2'!$A$1:$H$61</definedName>
    <definedName name="_xlnm.Print_Area" localSheetId="2">'Page 3'!$A$1:$G$28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3" l="1"/>
  <c r="D26" i="2" l="1"/>
  <c r="E25" i="2" s="1"/>
  <c r="E24" i="2" l="1"/>
  <c r="E26" i="2" s="1"/>
  <c r="E21" i="3"/>
  <c r="B21" i="3"/>
  <c r="G20" i="3"/>
  <c r="G19" i="3"/>
  <c r="G17" i="3"/>
  <c r="G16" i="3"/>
  <c r="G15" i="3"/>
  <c r="E12" i="3"/>
  <c r="E23" i="3" s="1"/>
  <c r="B12" i="3"/>
  <c r="G11" i="3"/>
  <c r="G10" i="3"/>
  <c r="G9" i="3"/>
  <c r="G8" i="3"/>
  <c r="G7" i="3"/>
  <c r="G6" i="3"/>
  <c r="G5" i="3"/>
  <c r="F36" i="2"/>
  <c r="F26" i="2"/>
  <c r="G24" i="2" s="1"/>
  <c r="F60" i="2"/>
  <c r="F48" i="2"/>
  <c r="G53" i="2" l="1"/>
  <c r="G59" i="2"/>
  <c r="G21" i="3"/>
  <c r="F20" i="3"/>
  <c r="F12" i="3"/>
  <c r="F10" i="3"/>
  <c r="G25" i="2"/>
  <c r="G58" i="2"/>
  <c r="G60" i="2" s="1"/>
  <c r="B23" i="3"/>
  <c r="C20" i="3" s="1"/>
  <c r="F5" i="3"/>
  <c r="G12" i="3"/>
  <c r="F17" i="3"/>
  <c r="F11" i="3"/>
  <c r="F15" i="3"/>
  <c r="F18" i="3"/>
  <c r="F8" i="3"/>
  <c r="F6" i="3"/>
  <c r="F9" i="3"/>
  <c r="F19" i="3"/>
  <c r="F16" i="3"/>
  <c r="F7" i="3"/>
  <c r="C7" i="3" l="1"/>
  <c r="C18" i="3"/>
  <c r="F21" i="3"/>
  <c r="F23" i="3" s="1"/>
  <c r="C12" i="3"/>
  <c r="C15" i="3"/>
  <c r="C21" i="3"/>
  <c r="C8" i="3"/>
  <c r="C11" i="3"/>
  <c r="C9" i="3"/>
  <c r="C19" i="3"/>
  <c r="C10" i="3"/>
  <c r="C6" i="3"/>
  <c r="C16" i="3"/>
  <c r="C5" i="3"/>
  <c r="C17" i="3"/>
  <c r="C23" i="3"/>
  <c r="D60" i="2" l="1"/>
  <c r="E59" i="2"/>
  <c r="E58" i="2"/>
  <c r="E53" i="2"/>
  <c r="D48" i="2"/>
  <c r="E46" i="2"/>
  <c r="D36" i="2"/>
  <c r="E34" i="2" s="1"/>
  <c r="K20" i="2"/>
  <c r="J20" i="2"/>
  <c r="C34" i="1"/>
  <c r="D32" i="1" s="1"/>
  <c r="G34" i="1"/>
  <c r="G28" i="1"/>
  <c r="H26" i="1" s="1"/>
  <c r="C28" i="1"/>
  <c r="D27" i="1" s="1"/>
  <c r="C22" i="1"/>
  <c r="D20" i="1" s="1"/>
  <c r="G19" i="1"/>
  <c r="C14" i="1"/>
  <c r="D13" i="1" s="1"/>
  <c r="H14" i="1" l="1"/>
  <c r="E36" i="2"/>
  <c r="E35" i="2"/>
  <c r="E60" i="2"/>
  <c r="H27" i="1"/>
  <c r="H28" i="1"/>
  <c r="H13" i="1"/>
  <c r="G45" i="2"/>
  <c r="G44" i="2"/>
  <c r="G43" i="2"/>
  <c r="G42" i="2"/>
  <c r="G41" i="2"/>
  <c r="G40" i="2"/>
  <c r="G47" i="2"/>
  <c r="G46" i="2"/>
  <c r="H16" i="1"/>
  <c r="D33" i="1"/>
  <c r="D34" i="1" s="1"/>
  <c r="H15" i="1"/>
  <c r="D21" i="1"/>
  <c r="D22" i="1" s="1"/>
  <c r="D11" i="1"/>
  <c r="D12" i="1"/>
  <c r="H17" i="1"/>
  <c r="D26" i="1"/>
  <c r="D28" i="1" s="1"/>
  <c r="H32" i="1"/>
  <c r="H18" i="1"/>
  <c r="H33" i="1"/>
  <c r="H11" i="1"/>
  <c r="H12" i="1"/>
  <c r="G48" i="2" l="1"/>
  <c r="H19" i="1"/>
  <c r="H34" i="1"/>
  <c r="G34" i="2" l="1"/>
  <c r="G35" i="2" l="1"/>
  <c r="G36" i="2" s="1"/>
  <c r="G26" i="2"/>
</calcChain>
</file>

<file path=xl/sharedStrings.xml><?xml version="1.0" encoding="utf-8"?>
<sst xmlns="http://schemas.openxmlformats.org/spreadsheetml/2006/main" count="146" uniqueCount="90">
  <si>
    <t>SCHOOL OF SCIENCE TOTAL</t>
  </si>
  <si>
    <t>TECHNOLOGY</t>
  </si>
  <si>
    <t>TOTAL ENROLLMENT</t>
  </si>
  <si>
    <t>SCHOOL OF ENGINEERING</t>
  </si>
  <si>
    <t>SCHOOL OF ENGINEERING TOTAL</t>
  </si>
  <si>
    <t>Purdue University Graduate School</t>
  </si>
  <si>
    <t>Number</t>
  </si>
  <si>
    <t>% of Total</t>
  </si>
  <si>
    <t>Indiana Resident</t>
  </si>
  <si>
    <t>Master's</t>
  </si>
  <si>
    <t>Nonresident</t>
  </si>
  <si>
    <t>GRAND TOTAL</t>
  </si>
  <si>
    <t>New</t>
  </si>
  <si>
    <t>Continuing</t>
  </si>
  <si>
    <t>Science</t>
  </si>
  <si>
    <t>Engineering</t>
  </si>
  <si>
    <t>Graduate</t>
  </si>
  <si>
    <t>Gender</t>
  </si>
  <si>
    <t>Total Men</t>
  </si>
  <si>
    <t>Total Women</t>
  </si>
  <si>
    <t>Men</t>
  </si>
  <si>
    <t>Women</t>
  </si>
  <si>
    <t>Department</t>
  </si>
  <si>
    <t>ELECTRICAL AND COMPUTER ENGINEERING</t>
  </si>
  <si>
    <t xml:space="preserve">MECHANICAL ENGINEERING             </t>
  </si>
  <si>
    <t>% Change</t>
  </si>
  <si>
    <t>Total Enrolled</t>
  </si>
  <si>
    <t>Total Enrollment</t>
  </si>
  <si>
    <t>% of Dom.</t>
  </si>
  <si>
    <t>% of Domestic</t>
  </si>
  <si>
    <t>Domestic</t>
  </si>
  <si>
    <t>International</t>
  </si>
  <si>
    <t>Hispanic/Latino</t>
  </si>
  <si>
    <t>Asian</t>
  </si>
  <si>
    <t>Black or African American</t>
  </si>
  <si>
    <t>American Indian or Alaskan Native</t>
  </si>
  <si>
    <t>2 or more races</t>
  </si>
  <si>
    <t>Native Hawaiian/Pacific Islander</t>
  </si>
  <si>
    <t>IUPUI Enrollment Summary</t>
  </si>
  <si>
    <t>Asian American</t>
  </si>
  <si>
    <t>SCHOOL OF SCIENCE</t>
  </si>
  <si>
    <t>BIOLOGY</t>
  </si>
  <si>
    <t>CHEMISTRY</t>
  </si>
  <si>
    <t>FORENSIC &amp; INVESTIGATIVE SCIENCE</t>
  </si>
  <si>
    <t>MATHEMATICS</t>
  </si>
  <si>
    <t>PHYSICS</t>
  </si>
  <si>
    <t>PSYCHOLOGY</t>
  </si>
  <si>
    <t>as they are included in the West Lafayette count.</t>
  </si>
  <si>
    <t xml:space="preserve"> </t>
  </si>
  <si>
    <t>Grad Certificates</t>
  </si>
  <si>
    <t>Not applicable</t>
  </si>
  <si>
    <t>Undisclosed</t>
  </si>
  <si>
    <t>Not Applicable</t>
  </si>
  <si>
    <t>COMPUTER &amp; INFORMATION SCIENCE  (1)</t>
  </si>
  <si>
    <t>BIOMEDICAL ENGINEERING   (2)</t>
  </si>
  <si>
    <t>(1) Computer and Information Science has a new MS degree in Computational Data Science.</t>
  </si>
  <si>
    <t>(2) IUPUI's on-site PhD Biomedical Engineering program is now fully approved for offer at IUPUI.</t>
  </si>
  <si>
    <t xml:space="preserve">       Students by Classification</t>
  </si>
  <si>
    <t xml:space="preserve">                                     Gender</t>
  </si>
  <si>
    <t xml:space="preserve">        Indiana Resident Status</t>
  </si>
  <si>
    <t xml:space="preserve">                       New/Continuing Students</t>
  </si>
  <si>
    <t>Engineering (1)</t>
  </si>
  <si>
    <t xml:space="preserve">     (1) Does not include PhD Biomedical Engineering</t>
  </si>
  <si>
    <t xml:space="preserve">          students as they are included in the West Lafayette count.</t>
  </si>
  <si>
    <t>Ethnic Enrollment   (2)</t>
  </si>
  <si>
    <t>International Students (3)</t>
  </si>
  <si>
    <t xml:space="preserve">  (3) Residence is determined by Citizenship</t>
  </si>
  <si>
    <t xml:space="preserve">   (2) Not all students shared this information.</t>
  </si>
  <si>
    <t>(1)  Does not include PhD Biomedical Engineering students</t>
  </si>
  <si>
    <r>
      <t xml:space="preserve">           International Students </t>
    </r>
    <r>
      <rPr>
        <sz val="9"/>
        <color indexed="12"/>
        <rFont val="Univers (W1)"/>
      </rPr>
      <t>(2)</t>
    </r>
  </si>
  <si>
    <t xml:space="preserve"> (2) Residence is determined by Citizenship</t>
  </si>
  <si>
    <r>
      <t xml:space="preserve">Ethnic Domestic Enrollment </t>
    </r>
    <r>
      <rPr>
        <b/>
        <vertAlign val="superscript"/>
        <sz val="12"/>
        <color indexed="12"/>
        <rFont val="Univers (W1)"/>
      </rPr>
      <t xml:space="preserve"> </t>
    </r>
  </si>
  <si>
    <r>
      <t xml:space="preserve">Doctoral </t>
    </r>
    <r>
      <rPr>
        <sz val="8"/>
        <rFont val="Univers (W1)"/>
      </rPr>
      <t>(1)</t>
    </r>
  </si>
  <si>
    <r>
      <t xml:space="preserve">Undisclosed  </t>
    </r>
    <r>
      <rPr>
        <sz val="8"/>
        <rFont val="Univers (W1)"/>
      </rPr>
      <t>(3)</t>
    </r>
  </si>
  <si>
    <t xml:space="preserve">    (3) Not all students shared their information.</t>
  </si>
  <si>
    <t xml:space="preserve">                    Domestic Students</t>
  </si>
  <si>
    <t>2021-22</t>
  </si>
  <si>
    <t>Comparative Enrollment Data: 2021-22 to 2022-23</t>
  </si>
  <si>
    <t>2022-23</t>
  </si>
  <si>
    <t>NA</t>
  </si>
  <si>
    <t>2021-2022</t>
  </si>
  <si>
    <t>2022-2023</t>
  </si>
  <si>
    <t>Fall Semester 2022-23</t>
  </si>
  <si>
    <t xml:space="preserve">        Comparative Enrollment Data By School:  Fall 2021-22 and 2022-23</t>
  </si>
  <si>
    <t>Comparative Enrollment Data:  Fall 2021-22 and 2022-23</t>
  </si>
  <si>
    <t>updated 09-28-22</t>
  </si>
  <si>
    <t>MOTORSPORTS ENGINEERING (MSE) (4)</t>
  </si>
  <si>
    <t>CYBERSECURITY &amp; TRUSTED SYSTEM (MSCTS)    (3)</t>
  </si>
  <si>
    <t>(3) Cybersecurity &amp; Trusted Systems (MSCTS) is a new MS degree that began to be offered at IUPUI in Spring 2020.</t>
  </si>
  <si>
    <t xml:space="preserve">(4) MSE degree with Motorsports Engineering major was fuly approved to be offered at IUPUI effective Summer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</si>
</sst>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6">
    <font>
      <sz val="10"/>
      <name val="Univers (W1)"/>
    </font>
    <font>
      <b/>
      <sz val="10"/>
      <name val="Univers (W1)"/>
    </font>
    <font>
      <i/>
      <sz val="10"/>
      <name val="Univers (W1)"/>
    </font>
    <font>
      <b/>
      <i/>
      <sz val="10"/>
      <name val="Univers (W1)"/>
    </font>
    <font>
      <sz val="10"/>
      <name val="Univers (W1)"/>
    </font>
    <font>
      <sz val="12"/>
      <name val="Univers (W1)"/>
      <family val="2"/>
    </font>
    <font>
      <b/>
      <sz val="12"/>
      <name val="Univers (W1)"/>
    </font>
    <font>
      <sz val="10"/>
      <name val="Univers (W1)"/>
    </font>
    <font>
      <u/>
      <sz val="10"/>
      <name val="Univers (W1)"/>
      <family val="2"/>
    </font>
    <font>
      <b/>
      <u/>
      <sz val="10"/>
      <name val="Univers (W1)"/>
    </font>
    <font>
      <b/>
      <sz val="9.5"/>
      <name val="Univers (W1)"/>
      <family val="2"/>
    </font>
    <font>
      <b/>
      <sz val="9"/>
      <name val="Univers (W1)"/>
      <family val="2"/>
    </font>
    <font>
      <sz val="8"/>
      <name val="Univers (W1)"/>
    </font>
    <font>
      <b/>
      <u/>
      <sz val="10"/>
      <name val="Univers (W1)"/>
    </font>
    <font>
      <sz val="14"/>
      <name val="Univers (W1)"/>
      <family val="2"/>
    </font>
    <font>
      <u/>
      <sz val="10"/>
      <name val="Univers (W1)"/>
      <family val="2"/>
    </font>
    <font>
      <b/>
      <sz val="9"/>
      <name val="Univers (W1)"/>
      <family val="2"/>
    </font>
    <font>
      <sz val="9"/>
      <name val="Univers (W1)"/>
    </font>
    <font>
      <u/>
      <sz val="9"/>
      <name val="Univers (W1)"/>
    </font>
    <font>
      <b/>
      <i/>
      <sz val="9"/>
      <name val="Univers (W1)"/>
    </font>
    <font>
      <sz val="10"/>
      <color indexed="8"/>
      <name val="Univers (W1)"/>
    </font>
    <font>
      <b/>
      <sz val="9"/>
      <color indexed="8"/>
      <name val="Univers (W1)"/>
    </font>
    <font>
      <b/>
      <sz val="12"/>
      <color indexed="12"/>
      <name val="Univers (W1)"/>
    </font>
    <font>
      <b/>
      <sz val="14"/>
      <color indexed="12"/>
      <name val="Univers (W1)"/>
    </font>
    <font>
      <u/>
      <sz val="9"/>
      <name val="Univers (W1)"/>
    </font>
    <font>
      <sz val="9"/>
      <name val="Univers (W1)"/>
    </font>
    <font>
      <sz val="8"/>
      <name val="Univers (W1)"/>
    </font>
    <font>
      <b/>
      <vertAlign val="superscript"/>
      <sz val="12"/>
      <color indexed="12"/>
      <name val="Univers (W1)"/>
    </font>
    <font>
      <i/>
      <sz val="8"/>
      <name val="Univers (W1)"/>
    </font>
    <font>
      <b/>
      <sz val="9"/>
      <name val="Univers (W1)"/>
    </font>
    <font>
      <sz val="10"/>
      <name val="Univers (W1)"/>
      <family val="2"/>
    </font>
    <font>
      <u/>
      <sz val="10"/>
      <name val="Univers (W1)"/>
    </font>
    <font>
      <b/>
      <sz val="16"/>
      <name val="Univers (W1)"/>
      <family val="2"/>
    </font>
    <font>
      <b/>
      <sz val="10"/>
      <color rgb="FFFF0000"/>
      <name val="Univers (W1)"/>
    </font>
    <font>
      <sz val="9"/>
      <color indexed="12"/>
      <name val="Univers (W1)"/>
    </font>
    <font>
      <sz val="9"/>
      <color rgb="FFFF0000"/>
      <name val="Univers (W1)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8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Continuous"/>
    </xf>
    <xf numFmtId="0" fontId="5" fillId="0" borderId="1" xfId="0" applyFont="1" applyBorder="1"/>
    <xf numFmtId="0" fontId="5" fillId="0" borderId="0" xfId="0" applyFont="1"/>
    <xf numFmtId="0" fontId="7" fillId="0" borderId="0" xfId="0" applyFont="1"/>
    <xf numFmtId="0" fontId="1" fillId="0" borderId="0" xfId="0" applyFont="1" applyAlignment="1">
      <alignment horizontal="centerContinuous"/>
    </xf>
    <xf numFmtId="3" fontId="7" fillId="0" borderId="0" xfId="0" applyNumberFormat="1" applyFont="1"/>
    <xf numFmtId="0" fontId="3" fillId="0" borderId="0" xfId="0" applyFont="1"/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/>
    <xf numFmtId="0" fontId="13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9" fontId="7" fillId="0" borderId="0" xfId="0" applyNumberFormat="1" applyFont="1"/>
    <xf numFmtId="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0" fontId="12" fillId="0" borderId="0" xfId="0" applyFont="1"/>
    <xf numFmtId="0" fontId="17" fillId="0" borderId="2" xfId="0" applyFont="1" applyBorder="1"/>
    <xf numFmtId="9" fontId="17" fillId="0" borderId="0" xfId="0" applyNumberFormat="1" applyFont="1" applyAlignment="1">
      <alignment horizontal="right"/>
    </xf>
    <xf numFmtId="0" fontId="17" fillId="0" borderId="3" xfId="0" applyFont="1" applyBorder="1"/>
    <xf numFmtId="3" fontId="18" fillId="0" borderId="0" xfId="0" applyNumberFormat="1" applyFont="1" applyAlignment="1">
      <alignment horizontal="right"/>
    </xf>
    <xf numFmtId="0" fontId="19" fillId="0" borderId="4" xfId="0" applyFont="1" applyBorder="1"/>
    <xf numFmtId="3" fontId="16" fillId="0" borderId="5" xfId="0" applyNumberFormat="1" applyFont="1" applyBorder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right"/>
    </xf>
    <xf numFmtId="0" fontId="17" fillId="0" borderId="4" xfId="0" applyFont="1" applyBorder="1"/>
    <xf numFmtId="3" fontId="17" fillId="0" borderId="6" xfId="0" applyNumberFormat="1" applyFont="1" applyBorder="1" applyAlignment="1">
      <alignment horizontal="right"/>
    </xf>
    <xf numFmtId="0" fontId="16" fillId="0" borderId="0" xfId="0" applyFont="1"/>
    <xf numFmtId="3" fontId="17" fillId="0" borderId="0" xfId="0" applyNumberFormat="1" applyFont="1" applyAlignment="1">
      <alignment horizontal="right"/>
    </xf>
    <xf numFmtId="9" fontId="17" fillId="0" borderId="0" xfId="0" applyNumberFormat="1" applyFont="1"/>
    <xf numFmtId="0" fontId="19" fillId="0" borderId="0" xfId="0" applyFont="1"/>
    <xf numFmtId="3" fontId="16" fillId="0" borderId="0" xfId="0" applyNumberFormat="1" applyFont="1" applyAlignment="1">
      <alignment horizontal="right"/>
    </xf>
    <xf numFmtId="0" fontId="23" fillId="0" borderId="0" xfId="0" applyFont="1" applyAlignment="1">
      <alignment horizontal="centerContinuous"/>
    </xf>
    <xf numFmtId="0" fontId="16" fillId="0" borderId="0" xfId="0" applyFont="1" applyAlignment="1">
      <alignment horizontal="center"/>
    </xf>
    <xf numFmtId="164" fontId="7" fillId="0" borderId="0" xfId="0" applyNumberFormat="1" applyFont="1"/>
    <xf numFmtId="164" fontId="1" fillId="0" borderId="0" xfId="0" applyNumberFormat="1" applyFont="1"/>
    <xf numFmtId="164" fontId="7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8" fillId="0" borderId="0" xfId="0" applyNumberFormat="1" applyFont="1"/>
    <xf numFmtId="164" fontId="7" fillId="0" borderId="0" xfId="1" applyNumberFormat="1" applyFont="1"/>
    <xf numFmtId="164" fontId="17" fillId="0" borderId="10" xfId="0" applyNumberFormat="1" applyFont="1" applyBorder="1" applyAlignment="1">
      <alignment horizontal="right"/>
    </xf>
    <xf numFmtId="164" fontId="17" fillId="0" borderId="11" xfId="0" applyNumberFormat="1" applyFont="1" applyBorder="1" applyAlignment="1">
      <alignment horizontal="right"/>
    </xf>
    <xf numFmtId="164" fontId="8" fillId="0" borderId="0" xfId="0" applyNumberFormat="1" applyFont="1"/>
    <xf numFmtId="3" fontId="8" fillId="0" borderId="0" xfId="0" applyNumberFormat="1" applyFont="1" applyAlignment="1">
      <alignment horizontal="right"/>
    </xf>
    <xf numFmtId="164" fontId="18" fillId="0" borderId="11" xfId="0" applyNumberFormat="1" applyFont="1" applyBorder="1" applyAlignment="1">
      <alignment horizontal="right"/>
    </xf>
    <xf numFmtId="164" fontId="16" fillId="0" borderId="12" xfId="1" applyNumberFormat="1" applyFont="1" applyBorder="1" applyAlignment="1">
      <alignment horizontal="right"/>
    </xf>
    <xf numFmtId="9" fontId="17" fillId="0" borderId="11" xfId="1" applyFont="1" applyFill="1" applyBorder="1"/>
    <xf numFmtId="10" fontId="17" fillId="0" borderId="0" xfId="0" applyNumberFormat="1" applyFont="1"/>
    <xf numFmtId="9" fontId="17" fillId="0" borderId="11" xfId="1" applyFont="1" applyBorder="1"/>
    <xf numFmtId="10" fontId="17" fillId="0" borderId="11" xfId="1" applyNumberFormat="1" applyFont="1" applyFill="1" applyBorder="1"/>
    <xf numFmtId="9" fontId="9" fillId="0" borderId="0" xfId="0" applyNumberFormat="1" applyFont="1" applyAlignment="1">
      <alignment horizontal="right"/>
    </xf>
    <xf numFmtId="164" fontId="1" fillId="0" borderId="0" xfId="1" applyNumberFormat="1" applyFont="1"/>
    <xf numFmtId="164" fontId="8" fillId="0" borderId="0" xfId="0" applyNumberFormat="1" applyFont="1" applyAlignment="1">
      <alignment horizontal="right"/>
    </xf>
    <xf numFmtId="164" fontId="25" fillId="0" borderId="11" xfId="0" applyNumberFormat="1" applyFont="1" applyBorder="1" applyAlignment="1">
      <alignment horizontal="right"/>
    </xf>
    <xf numFmtId="164" fontId="24" fillId="0" borderId="11" xfId="0" applyNumberFormat="1" applyFont="1" applyBorder="1" applyAlignment="1">
      <alignment horizontal="right"/>
    </xf>
    <xf numFmtId="164" fontId="17" fillId="0" borderId="8" xfId="0" applyNumberFormat="1" applyFont="1" applyBorder="1" applyAlignment="1">
      <alignment horizontal="right"/>
    </xf>
    <xf numFmtId="164" fontId="16" fillId="0" borderId="12" xfId="0" applyNumberFormat="1" applyFont="1" applyBorder="1"/>
    <xf numFmtId="164" fontId="17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26" fillId="0" borderId="0" xfId="0" applyFont="1"/>
    <xf numFmtId="0" fontId="2" fillId="0" borderId="0" xfId="0" applyFont="1"/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8" fillId="0" borderId="0" xfId="0" applyFont="1"/>
    <xf numFmtId="0" fontId="28" fillId="0" borderId="0" xfId="0" quotePrefix="1" applyFont="1"/>
    <xf numFmtId="9" fontId="17" fillId="0" borderId="0" xfId="1" applyFont="1" applyBorder="1"/>
    <xf numFmtId="164" fontId="17" fillId="0" borderId="0" xfId="0" applyNumberFormat="1" applyFont="1"/>
    <xf numFmtId="164" fontId="17" fillId="0" borderId="0" xfId="0" applyNumberFormat="1" applyFont="1" applyAlignment="1">
      <alignment horizontal="right"/>
    </xf>
    <xf numFmtId="0" fontId="17" fillId="0" borderId="6" xfId="0" applyFont="1" applyBorder="1"/>
    <xf numFmtId="10" fontId="17" fillId="0" borderId="6" xfId="0" applyNumberFormat="1" applyFont="1" applyBorder="1"/>
    <xf numFmtId="9" fontId="17" fillId="0" borderId="6" xfId="1" applyFont="1" applyBorder="1"/>
    <xf numFmtId="3" fontId="0" fillId="0" borderId="0" xfId="0" applyNumberFormat="1"/>
    <xf numFmtId="0" fontId="18" fillId="0" borderId="0" xfId="0" applyFont="1"/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10" fontId="17" fillId="0" borderId="11" xfId="0" applyNumberFormat="1" applyFont="1" applyBorder="1"/>
    <xf numFmtId="3" fontId="30" fillId="0" borderId="0" xfId="0" applyNumberFormat="1" applyFont="1" applyAlignment="1">
      <alignment horizontal="right"/>
    </xf>
    <xf numFmtId="164" fontId="30" fillId="0" borderId="0" xfId="0" applyNumberFormat="1" applyFont="1" applyAlignment="1">
      <alignment horizontal="right"/>
    </xf>
    <xf numFmtId="0" fontId="31" fillId="0" borderId="0" xfId="0" applyFont="1"/>
    <xf numFmtId="3" fontId="17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164" fontId="31" fillId="0" borderId="0" xfId="1" applyNumberFormat="1" applyFont="1"/>
    <xf numFmtId="0" fontId="21" fillId="2" borderId="2" xfId="0" applyFont="1" applyFill="1" applyBorder="1"/>
    <xf numFmtId="0" fontId="11" fillId="2" borderId="2" xfId="0" applyFont="1" applyFill="1" applyBorder="1" applyAlignment="1">
      <alignment horizontal="right"/>
    </xf>
    <xf numFmtId="0" fontId="17" fillId="3" borderId="7" xfId="0" applyFont="1" applyFill="1" applyBorder="1"/>
    <xf numFmtId="0" fontId="17" fillId="3" borderId="8" xfId="0" applyFont="1" applyFill="1" applyBorder="1"/>
    <xf numFmtId="0" fontId="29" fillId="4" borderId="7" xfId="0" applyFont="1" applyFill="1" applyBorder="1"/>
    <xf numFmtId="0" fontId="29" fillId="5" borderId="7" xfId="0" applyFont="1" applyFill="1" applyBorder="1"/>
    <xf numFmtId="0" fontId="17" fillId="5" borderId="7" xfId="0" applyFont="1" applyFill="1" applyBorder="1"/>
    <xf numFmtId="10" fontId="17" fillId="5" borderId="8" xfId="0" applyNumberFormat="1" applyFont="1" applyFill="1" applyBorder="1"/>
    <xf numFmtId="9" fontId="17" fillId="5" borderId="8" xfId="1" applyFont="1" applyFill="1" applyBorder="1"/>
    <xf numFmtId="10" fontId="29" fillId="4" borderId="8" xfId="0" applyNumberFormat="1" applyFont="1" applyFill="1" applyBorder="1"/>
    <xf numFmtId="0" fontId="17" fillId="4" borderId="8" xfId="0" applyFont="1" applyFill="1" applyBorder="1"/>
    <xf numFmtId="0" fontId="21" fillId="6" borderId="7" xfId="0" applyFont="1" applyFill="1" applyBorder="1"/>
    <xf numFmtId="0" fontId="11" fillId="6" borderId="9" xfId="0" applyFont="1" applyFill="1" applyBorder="1" applyAlignment="1">
      <alignment horizontal="right"/>
    </xf>
    <xf numFmtId="9" fontId="16" fillId="6" borderId="8" xfId="0" applyNumberFormat="1" applyFont="1" applyFill="1" applyBorder="1" applyAlignment="1">
      <alignment horizontal="right"/>
    </xf>
    <xf numFmtId="3" fontId="29" fillId="0" borderId="9" xfId="0" applyNumberFormat="1" applyFont="1" applyBorder="1" applyAlignment="1">
      <alignment horizontal="right"/>
    </xf>
    <xf numFmtId="0" fontId="29" fillId="3" borderId="7" xfId="0" applyFont="1" applyFill="1" applyBorder="1"/>
    <xf numFmtId="10" fontId="29" fillId="3" borderId="8" xfId="0" applyNumberFormat="1" applyFont="1" applyFill="1" applyBorder="1"/>
    <xf numFmtId="10" fontId="29" fillId="3" borderId="8" xfId="1" applyNumberFormat="1" applyFont="1" applyFill="1" applyBorder="1"/>
    <xf numFmtId="10" fontId="29" fillId="5" borderId="8" xfId="0" applyNumberFormat="1" applyFont="1" applyFill="1" applyBorder="1"/>
    <xf numFmtId="10" fontId="29" fillId="5" borderId="8" xfId="1" applyNumberFormat="1" applyFont="1" applyFill="1" applyBorder="1"/>
    <xf numFmtId="164" fontId="1" fillId="0" borderId="0" xfId="1" applyNumberFormat="1" applyFont="1" applyFill="1"/>
    <xf numFmtId="0" fontId="4" fillId="0" borderId="0" xfId="0" applyFont="1"/>
    <xf numFmtId="3" fontId="4" fillId="0" borderId="0" xfId="0" applyNumberFormat="1" applyFont="1"/>
    <xf numFmtId="164" fontId="4" fillId="0" borderId="0" xfId="0" applyNumberFormat="1" applyFont="1"/>
    <xf numFmtId="3" fontId="15" fillId="0" borderId="0" xfId="0" applyNumberFormat="1" applyFont="1"/>
    <xf numFmtId="164" fontId="15" fillId="0" borderId="0" xfId="0" applyNumberFormat="1" applyFont="1"/>
    <xf numFmtId="0" fontId="32" fillId="0" borderId="0" xfId="0" applyFont="1"/>
    <xf numFmtId="0" fontId="22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3" fillId="0" borderId="0" xfId="0" applyFont="1"/>
    <xf numFmtId="9" fontId="11" fillId="2" borderId="10" xfId="0" applyNumberFormat="1" applyFont="1" applyFill="1" applyBorder="1" applyAlignment="1">
      <alignment horizontal="right"/>
    </xf>
    <xf numFmtId="0" fontId="11" fillId="3" borderId="10" xfId="0" applyFont="1" applyFill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  <xf numFmtId="0" fontId="20" fillId="0" borderId="0" xfId="0" applyFont="1"/>
    <xf numFmtId="3" fontId="28" fillId="0" borderId="0" xfId="0" applyNumberFormat="1" applyFont="1" applyAlignment="1">
      <alignment horizontal="right"/>
    </xf>
    <xf numFmtId="164" fontId="28" fillId="0" borderId="0" xfId="0" applyNumberFormat="1" applyFont="1" applyAlignment="1">
      <alignment horizontal="right"/>
    </xf>
    <xf numFmtId="0" fontId="29" fillId="0" borderId="0" xfId="0" applyFont="1"/>
    <xf numFmtId="10" fontId="17" fillId="0" borderId="14" xfId="1" applyNumberFormat="1" applyFont="1" applyFill="1" applyBorder="1"/>
    <xf numFmtId="10" fontId="17" fillId="0" borderId="15" xfId="1" applyNumberFormat="1" applyFont="1" applyFill="1" applyBorder="1"/>
    <xf numFmtId="10" fontId="17" fillId="0" borderId="16" xfId="1" applyNumberFormat="1" applyFont="1" applyFill="1" applyBorder="1"/>
    <xf numFmtId="0" fontId="35" fillId="7" borderId="3" xfId="0" applyFont="1" applyFill="1" applyBorder="1"/>
    <xf numFmtId="10" fontId="35" fillId="7" borderId="11" xfId="0" applyNumberFormat="1" applyFont="1" applyFill="1" applyBorder="1" applyAlignment="1">
      <alignment horizontal="right"/>
    </xf>
    <xf numFmtId="10" fontId="35" fillId="7" borderId="11" xfId="1" applyNumberFormat="1" applyFont="1" applyFill="1" applyBorder="1"/>
    <xf numFmtId="10" fontId="35" fillId="7" borderId="15" xfId="1" applyNumberFormat="1" applyFont="1" applyFill="1" applyBorder="1"/>
    <xf numFmtId="10" fontId="35" fillId="7" borderId="11" xfId="0" applyNumberFormat="1" applyFont="1" applyFill="1" applyBorder="1"/>
    <xf numFmtId="0" fontId="35" fillId="7" borderId="3" xfId="0" applyFont="1" applyFill="1" applyBorder="1" applyAlignment="1">
      <alignment horizontal="right"/>
    </xf>
    <xf numFmtId="10" fontId="35" fillId="7" borderId="11" xfId="1" applyNumberFormat="1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23" fillId="0" borderId="5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(W1)"/>
                <a:ea typeface="Univers (W1)"/>
                <a:cs typeface="Univers (W1)"/>
              </a:defRPr>
            </a:pPr>
            <a:r>
              <a:rPr lang="en-US"/>
              <a:t>Graduate School Historical Fall Semester Enrollment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2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bar3DChart>
        <c:barDir val="col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33531504"/>
        <c:axId val="198622592"/>
        <c:axId val="0"/>
      </c:bar3DChart>
      <c:catAx>
        <c:axId val="3353150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(W1)"/>
                <a:ea typeface="Univers (W1)"/>
                <a:cs typeface="Univers (W1)"/>
              </a:defRPr>
            </a:pPr>
            <a:endParaRPr lang="en-US"/>
          </a:p>
        </c:txPr>
        <c:crossAx val="198622592"/>
        <c:crosses val="autoZero"/>
        <c:auto val="0"/>
        <c:lblAlgn val="ctr"/>
        <c:lblOffset val="100"/>
        <c:tickMarkSkip val="1"/>
        <c:noMultiLvlLbl val="0"/>
      </c:catAx>
      <c:valAx>
        <c:axId val="19862259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(W1)"/>
                <a:ea typeface="Univers (W1)"/>
                <a:cs typeface="Univers (W1)"/>
              </a:defRPr>
            </a:pPr>
            <a:endParaRPr lang="en-US"/>
          </a:p>
        </c:txPr>
        <c:crossAx val="33531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Univers (W1)"/>
              <a:ea typeface="Univers (W1)"/>
              <a:cs typeface="Univers (W1)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Univers (W1)"/>
          <a:ea typeface="Univers (W1)"/>
          <a:cs typeface="Univers (W1)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Graduate School</a:t>
            </a:r>
          </a:p>
          <a:p>
            <a:pPr>
              <a:defRPr/>
            </a:pPr>
            <a:r>
              <a:rPr lang="en-US"/>
              <a:t>Historical Fall Semester Enrollment </a:t>
            </a:r>
          </a:p>
        </c:rich>
      </c:tx>
      <c:layout>
        <c:manualLayout>
          <c:xMode val="edge"/>
          <c:yMode val="edge"/>
          <c:x val="0.33933909043730842"/>
          <c:y val="3.2134042864772668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0"/>
      <c:rotY val="20"/>
      <c:depthPercent val="200"/>
      <c:rAngAx val="1"/>
    </c:view3D>
    <c:floor>
      <c:thickness val="0"/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C0C0C0"/>
          </a:solidFill>
          <a:prstDash val="solid"/>
        </a:ln>
      </c:spPr>
    </c:floor>
    <c:sideWall>
      <c:thickness val="0"/>
      <c:spPr>
        <a:ln w="12700">
          <a:solidFill>
            <a:srgbClr val="C0C0C0"/>
          </a:solidFill>
          <a:prstDash val="solid"/>
        </a:ln>
      </c:spPr>
    </c:sideWall>
    <c:backWall>
      <c:thickness val="0"/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572220139149271E-2"/>
          <c:y val="0.18109488741091828"/>
          <c:w val="0.89126222858506321"/>
          <c:h val="0.691516278911738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'Page 1'!$B$58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6188900300505914E-3"/>
                  <c:y val="-1.7677291946223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3-42AB-A1DF-EB73A7B396C7}"/>
                </c:ext>
              </c:extLst>
            </c:dLbl>
            <c:dLbl>
              <c:idx val="1"/>
              <c:layout>
                <c:manualLayout>
                  <c:x val="1.0390657689527585E-3"/>
                  <c:y val="-9.21318918736444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33-42AB-A1DF-EB73A7B396C7}"/>
                </c:ext>
              </c:extLst>
            </c:dLbl>
            <c:dLbl>
              <c:idx val="2"/>
              <c:layout>
                <c:manualLayout>
                  <c:x val="4.5071322606413328E-3"/>
                  <c:y val="-1.4056763804845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33-42AB-A1DF-EB73A7B396C7}"/>
                </c:ext>
              </c:extLst>
            </c:dLbl>
            <c:dLbl>
              <c:idx val="3"/>
              <c:layout>
                <c:manualLayout>
                  <c:x val="9.0990147970633397E-3"/>
                  <c:y val="-4.95868884556636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33-42AB-A1DF-EB73A7B396C7}"/>
                </c:ext>
              </c:extLst>
            </c:dLbl>
            <c:dLbl>
              <c:idx val="4"/>
              <c:layout>
                <c:manualLayout>
                  <c:x val="-3.8647342995169792E-3"/>
                  <c:y val="-3.5104775890151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33-42AB-A1DF-EB73A7B396C7}"/>
                </c:ext>
              </c:extLst>
            </c:dLbl>
            <c:dLbl>
              <c:idx val="5"/>
              <c:layout>
                <c:manualLayout>
                  <c:x val="-3.8641256799421811E-3"/>
                  <c:y val="-3.3099560304158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33-42AB-A1DF-EB73A7B396C7}"/>
                </c:ext>
              </c:extLst>
            </c:dLbl>
            <c:dLbl>
              <c:idx val="6"/>
              <c:layout>
                <c:manualLayout>
                  <c:x val="-5.7971014492753624E-3"/>
                  <c:y val="-1.2279076047969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33-42AB-A1DF-EB73A7B396C7}"/>
                </c:ext>
              </c:extLst>
            </c:dLbl>
            <c:dLbl>
              <c:idx val="7"/>
              <c:layout>
                <c:manualLayout>
                  <c:x val="-5.7251908396946565E-3"/>
                  <c:y val="-3.74910461095067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33-42AB-A1DF-EB73A7B396C7}"/>
                </c:ext>
              </c:extLst>
            </c:dLbl>
            <c:dLbl>
              <c:idx val="8"/>
              <c:layout>
                <c:manualLayout>
                  <c:x val="-3.7760279965004372E-3"/>
                  <c:y val="2.3853288435408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A9-4FF9-B408-D6E56B7D8C3F}"/>
                </c:ext>
              </c:extLst>
            </c:dLbl>
            <c:dLbl>
              <c:idx val="9"/>
              <c:layout>
                <c:manualLayout>
                  <c:x val="1.3358778625954198E-2"/>
                  <c:y val="-8.17995910020453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E4-47F4-863E-104AFD240D79}"/>
                </c:ext>
              </c:extLst>
            </c:dLbl>
            <c:dLbl>
              <c:idx val="10"/>
              <c:layout>
                <c:manualLayout>
                  <c:x val="1.5399410951493659E-2"/>
                  <c:y val="-1.6359918200408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1F-4334-AFCE-9157FA02A83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'Page 1'!$A$60:$A$71</c15:sqref>
                  </c15:fullRef>
                </c:ext>
              </c:extLst>
              <c:f>'Page 1'!$A$61:$A$71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'Page 1'!$B$60:$B$71</c15:sqref>
                  </c15:fullRef>
                </c:ext>
              </c:extLst>
              <c:f>'Page 1'!$B$61:$B$71</c:f>
              <c:numCache>
                <c:formatCode>#,##0</c:formatCode>
                <c:ptCount val="11"/>
                <c:pt idx="0">
                  <c:v>435</c:v>
                </c:pt>
                <c:pt idx="1">
                  <c:v>384</c:v>
                </c:pt>
                <c:pt idx="2">
                  <c:v>370</c:v>
                </c:pt>
                <c:pt idx="3" formatCode="General">
                  <c:v>334</c:v>
                </c:pt>
                <c:pt idx="4">
                  <c:v>362</c:v>
                </c:pt>
                <c:pt idx="5">
                  <c:v>380</c:v>
                </c:pt>
                <c:pt idx="6">
                  <c:v>467</c:v>
                </c:pt>
                <c:pt idx="7">
                  <c:v>458</c:v>
                </c:pt>
                <c:pt idx="8">
                  <c:v>438</c:v>
                </c:pt>
                <c:pt idx="9">
                  <c:v>437</c:v>
                </c:pt>
                <c:pt idx="10">
                  <c:v>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33-42AB-A1DF-EB73A7B396C7}"/>
            </c:ext>
          </c:extLst>
        </c:ser>
        <c:ser>
          <c:idx val="1"/>
          <c:order val="1"/>
          <c:tx>
            <c:strRef>
              <c:f>'Page 1'!$C$58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088287877058846E-2"/>
                  <c:y val="-2.4744157784135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33-42AB-A1DF-EB73A7B396C7}"/>
                </c:ext>
              </c:extLst>
            </c:dLbl>
            <c:dLbl>
              <c:idx val="1"/>
              <c:layout>
                <c:manualLayout>
                  <c:x val="1.3508767925748412E-2"/>
                  <c:y val="-3.68500561224059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033-42AB-A1DF-EB73A7B396C7}"/>
                </c:ext>
              </c:extLst>
            </c:dLbl>
            <c:dLbl>
              <c:idx val="2"/>
              <c:layout>
                <c:manualLayout>
                  <c:x val="1.7354178553767665E-2"/>
                  <c:y val="-9.35902304816399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033-42AB-A1DF-EB73A7B396C7}"/>
                </c:ext>
              </c:extLst>
            </c:dLbl>
            <c:dLbl>
              <c:idx val="3"/>
              <c:layout>
                <c:manualLayout>
                  <c:x val="1.9261440146068627E-2"/>
                  <c:y val="-1.260821496991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033-42AB-A1DF-EB73A7B396C7}"/>
                </c:ext>
              </c:extLst>
            </c:dLbl>
            <c:dLbl>
              <c:idx val="4"/>
              <c:layout>
                <c:manualLayout>
                  <c:x val="1.9323671497584541E-3"/>
                  <c:y val="-7.99183060316821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033-42AB-A1DF-EB73A7B396C7}"/>
                </c:ext>
              </c:extLst>
            </c:dLbl>
            <c:dLbl>
              <c:idx val="5"/>
              <c:layout>
                <c:manualLayout>
                  <c:x val="9.6601620449617009E-3"/>
                  <c:y val="-7.71940484931348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033-42AB-A1DF-EB73A7B396C7}"/>
                </c:ext>
              </c:extLst>
            </c:dLbl>
            <c:dLbl>
              <c:idx val="6"/>
              <c:layout>
                <c:manualLayout>
                  <c:x val="5.7803390034260986E-3"/>
                  <c:y val="-1.1659662174130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033-42AB-A1DF-EB73A7B396C7}"/>
                </c:ext>
              </c:extLst>
            </c:dLbl>
            <c:dLbl>
              <c:idx val="7"/>
              <c:layout>
                <c:manualLayout>
                  <c:x val="5.7971014492753624E-3"/>
                  <c:y val="-4.2872454448017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033-42AB-A1DF-EB73A7B396C7}"/>
                </c:ext>
              </c:extLst>
            </c:dLbl>
            <c:dLbl>
              <c:idx val="8"/>
              <c:layout>
                <c:manualLayout>
                  <c:x val="1.7134850033058844E-2"/>
                  <c:y val="-5.89214691721820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A9-4FF9-B408-D6E56B7D8C3F}"/>
                </c:ext>
              </c:extLst>
            </c:dLbl>
            <c:dLbl>
              <c:idx val="9"/>
              <c:layout>
                <c:manualLayout>
                  <c:x val="1.7391356614774298E-2"/>
                  <c:y val="-5.91919875046294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AC-4709-A1D3-35B3A5888CC9}"/>
                </c:ext>
              </c:extLst>
            </c:dLbl>
            <c:dLbl>
              <c:idx val="10"/>
              <c:layout>
                <c:manualLayout>
                  <c:x val="1.9249263689366934E-2"/>
                  <c:y val="-1.2269938650306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1F-4334-AFCE-9157FA02A83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'Page 1'!$A$60:$A$71</c15:sqref>
                  </c15:fullRef>
                </c:ext>
              </c:extLst>
              <c:f>'Page 1'!$A$61:$A$71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'Page 1'!$C$60:$C$71</c15:sqref>
                  </c15:fullRef>
                </c:ext>
              </c:extLst>
              <c:f>'Page 1'!$C$61:$C$71</c:f>
              <c:numCache>
                <c:formatCode>#,##0</c:formatCode>
                <c:ptCount val="11"/>
                <c:pt idx="0">
                  <c:v>325</c:v>
                </c:pt>
                <c:pt idx="1">
                  <c:v>413</c:v>
                </c:pt>
                <c:pt idx="2">
                  <c:v>431</c:v>
                </c:pt>
                <c:pt idx="3" formatCode="General">
                  <c:v>490</c:v>
                </c:pt>
                <c:pt idx="4">
                  <c:v>484</c:v>
                </c:pt>
                <c:pt idx="5">
                  <c:v>518</c:v>
                </c:pt>
                <c:pt idx="6">
                  <c:v>447</c:v>
                </c:pt>
                <c:pt idx="7">
                  <c:v>364</c:v>
                </c:pt>
                <c:pt idx="8">
                  <c:v>311</c:v>
                </c:pt>
                <c:pt idx="9">
                  <c:v>273</c:v>
                </c:pt>
                <c:pt idx="10">
                  <c:v>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033-42AB-A1DF-EB73A7B39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266396352"/>
        <c:axId val="272378096"/>
        <c:axId val="0"/>
      </c:bar3DChart>
      <c:catAx>
        <c:axId val="26639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72378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2378096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66396352"/>
        <c:crosses val="autoZero"/>
        <c:crossBetween val="between"/>
        <c:majorUnit val="1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122963875698745"/>
          <c:y val="0.88159992270904775"/>
          <c:w val="0.33526627396766245"/>
          <c:h val="0.1184000772909521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Univers (W1)"/>
          <a:ea typeface="Univers (W1)"/>
          <a:cs typeface="Univers (W1)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(W1)"/>
                <a:ea typeface="Univers (W1)"/>
                <a:cs typeface="Univers (W1)"/>
              </a:defRPr>
            </a:pPr>
            <a:r>
              <a:rPr lang="en-US"/>
              <a:t>Graduate School Historical Fall Semester Enrollment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2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bar3DChart>
        <c:barDir val="col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273610960"/>
        <c:axId val="273614320"/>
        <c:axId val="0"/>
      </c:bar3DChart>
      <c:catAx>
        <c:axId val="27361096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(W1)"/>
                <a:ea typeface="Univers (W1)"/>
                <a:cs typeface="Univers (W1)"/>
              </a:defRPr>
            </a:pPr>
            <a:endParaRPr lang="en-US"/>
          </a:p>
        </c:txPr>
        <c:crossAx val="273614320"/>
        <c:crosses val="autoZero"/>
        <c:auto val="0"/>
        <c:lblAlgn val="ctr"/>
        <c:lblOffset val="100"/>
        <c:tickMarkSkip val="1"/>
        <c:noMultiLvlLbl val="0"/>
      </c:catAx>
      <c:valAx>
        <c:axId val="27361432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(W1)"/>
                <a:ea typeface="Univers (W1)"/>
                <a:cs typeface="Univers (W1)"/>
              </a:defRPr>
            </a:pPr>
            <a:endParaRPr lang="en-US"/>
          </a:p>
        </c:txPr>
        <c:crossAx val="273610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Univers (W1)"/>
              <a:ea typeface="Univers (W1)"/>
              <a:cs typeface="Univers (W1)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Univers (W1)"/>
          <a:ea typeface="Univers (W1)"/>
          <a:cs typeface="Univers (W1)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00"/>
      <c:rotY val="20"/>
      <c:depthPercent val="2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C4-464C-BAEC-AA25062B2FD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Univers (W1)"/>
                    <a:ea typeface="Univers (W1)"/>
                    <a:cs typeface="Univers (W1)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2C4-464C-BAEC-AA25062B2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36184640"/>
        <c:axId val="201952624"/>
        <c:axId val="0"/>
      </c:bar3DChart>
      <c:catAx>
        <c:axId val="136184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(W1)"/>
                <a:ea typeface="Univers (W1)"/>
                <a:cs typeface="Univers (W1)"/>
              </a:defRPr>
            </a:pPr>
            <a:endParaRPr lang="en-US"/>
          </a:p>
        </c:txPr>
        <c:crossAx val="201952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195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(W1)"/>
                <a:ea typeface="Univers (W1)"/>
                <a:cs typeface="Univers (W1)"/>
              </a:defRPr>
            </a:pPr>
            <a:endParaRPr lang="en-US"/>
          </a:p>
        </c:txPr>
        <c:crossAx val="136184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735" b="0" i="0" u="none" strike="noStrike" baseline="0">
              <a:solidFill>
                <a:srgbClr val="000000"/>
              </a:solidFill>
              <a:latin typeface="Univers (W1)"/>
              <a:ea typeface="Univers (W1)"/>
              <a:cs typeface="Univers (W1)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Univers (W1)"/>
          <a:ea typeface="Univers (W1)"/>
          <a:cs typeface="Univers (W1)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16"/>
      <c:rotY val="20"/>
      <c:depthPercent val="20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70874772940378"/>
          <c:y val="5.3561509145722108E-2"/>
          <c:w val="0.83383935752425564"/>
          <c:h val="0.7565052979488674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'Page 2'!$J$17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9822772826344084E-2"/>
                  <c:y val="-2.07900018689614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5-43C1-AEC4-4345FB5BA5BB}"/>
                </c:ext>
              </c:extLst>
            </c:dLbl>
            <c:dLbl>
              <c:idx val="1"/>
              <c:layout>
                <c:manualLayout>
                  <c:x val="2.919991663222447E-2"/>
                  <c:y val="-6.302788002892864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5-43C1-AEC4-4345FB5BA5BB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'Page 2'!$I$18:$I$19</c:f>
              <c:strCache>
                <c:ptCount val="2"/>
                <c:pt idx="0">
                  <c:v>Engineering</c:v>
                </c:pt>
                <c:pt idx="1">
                  <c:v>Science</c:v>
                </c:pt>
              </c:strCache>
            </c:strRef>
          </c:cat>
          <c:val>
            <c:numRef>
              <c:f>'Page 2'!$J$18:$J$19</c:f>
              <c:numCache>
                <c:formatCode>#,##0</c:formatCode>
                <c:ptCount val="2"/>
                <c:pt idx="0">
                  <c:v>361</c:v>
                </c:pt>
                <c:pt idx="1">
                  <c:v>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55-43C1-AEC4-4345FB5BA5BB}"/>
            </c:ext>
          </c:extLst>
        </c:ser>
        <c:ser>
          <c:idx val="1"/>
          <c:order val="1"/>
          <c:tx>
            <c:strRef>
              <c:f>'Page 2'!$K$17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9955-43C1-AEC4-4345FB5BA5B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955-43C1-AEC4-4345FB5BA5BB}"/>
              </c:ext>
            </c:extLst>
          </c:dPt>
          <c:dLbls>
            <c:dLbl>
              <c:idx val="0"/>
              <c:layout>
                <c:manualLayout>
                  <c:x val="3.3222058548199582E-2"/>
                  <c:y val="-3.30240608468833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5-43C1-AEC4-4345FB5BA5BB}"/>
                </c:ext>
              </c:extLst>
            </c:dLbl>
            <c:dLbl>
              <c:idx val="1"/>
              <c:layout>
                <c:manualLayout>
                  <c:x val="4.5558086560364468E-2"/>
                  <c:y val="-3.97772474144789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5-43C1-AEC4-4345FB5BA5BB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'Page 2'!$I$18:$I$19</c:f>
              <c:strCache>
                <c:ptCount val="2"/>
                <c:pt idx="0">
                  <c:v>Engineering</c:v>
                </c:pt>
                <c:pt idx="1">
                  <c:v>Science</c:v>
                </c:pt>
              </c:strCache>
            </c:strRef>
          </c:cat>
          <c:val>
            <c:numRef>
              <c:f>'Page 2'!$K$18:$K$19</c:f>
              <c:numCache>
                <c:formatCode>#,##0</c:formatCode>
                <c:ptCount val="2"/>
                <c:pt idx="0">
                  <c:v>369</c:v>
                </c:pt>
                <c:pt idx="1">
                  <c:v>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955-43C1-AEC4-4345FB5BA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1792400"/>
        <c:axId val="264045664"/>
        <c:axId val="0"/>
      </c:bar3DChart>
      <c:catAx>
        <c:axId val="201792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4045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4045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179240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2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3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12700</xdr:rowOff>
    </xdr:from>
    <xdr:to>
      <xdr:col>4</xdr:col>
      <xdr:colOff>31750</xdr:colOff>
      <xdr:row>9</xdr:row>
      <xdr:rowOff>9525</xdr:rowOff>
    </xdr:to>
    <xdr:sp macro="" textlink="">
      <xdr:nvSpPr>
        <xdr:cNvPr id="1258571" name="Rectangle 5">
          <a:extLst>
            <a:ext uri="{FF2B5EF4-FFF2-40B4-BE49-F238E27FC236}">
              <a16:creationId xmlns:a16="http://schemas.microsoft.com/office/drawing/2014/main" id="{00000000-0008-0000-0000-00004B341300}"/>
            </a:ext>
          </a:extLst>
        </xdr:cNvPr>
        <xdr:cNvSpPr>
          <a:spLocks noChangeArrowheads="1"/>
        </xdr:cNvSpPr>
      </xdr:nvSpPr>
      <xdr:spPr bwMode="auto">
        <a:xfrm>
          <a:off x="0" y="1536700"/>
          <a:ext cx="2603500" cy="234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l"/>
          <a:endParaRPr lang="en-US"/>
        </a:p>
      </xdr:txBody>
    </xdr:sp>
    <xdr:clientData/>
  </xdr:twoCellAnchor>
  <xdr:twoCellAnchor>
    <xdr:from>
      <xdr:col>0</xdr:col>
      <xdr:colOff>0</xdr:colOff>
      <xdr:row>22</xdr:row>
      <xdr:rowOff>149225</xdr:rowOff>
    </xdr:from>
    <xdr:to>
      <xdr:col>4</xdr:col>
      <xdr:colOff>12700</xdr:colOff>
      <xdr:row>24</xdr:row>
      <xdr:rowOff>19188</xdr:rowOff>
    </xdr:to>
    <xdr:sp macro="" textlink="">
      <xdr:nvSpPr>
        <xdr:cNvPr id="1258572" name="Rectangle 6">
          <a:extLst>
            <a:ext uri="{FF2B5EF4-FFF2-40B4-BE49-F238E27FC236}">
              <a16:creationId xmlns:a16="http://schemas.microsoft.com/office/drawing/2014/main" id="{00000000-0008-0000-0000-00004C341300}"/>
            </a:ext>
          </a:extLst>
        </xdr:cNvPr>
        <xdr:cNvSpPr>
          <a:spLocks noChangeArrowheads="1"/>
        </xdr:cNvSpPr>
      </xdr:nvSpPr>
      <xdr:spPr bwMode="auto">
        <a:xfrm>
          <a:off x="0" y="4187825"/>
          <a:ext cx="2584450" cy="231913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4</xdr:col>
      <xdr:colOff>0</xdr:colOff>
      <xdr:row>30</xdr:row>
      <xdr:rowOff>19050</xdr:rowOff>
    </xdr:to>
    <xdr:sp macro="" textlink="">
      <xdr:nvSpPr>
        <xdr:cNvPr id="1258573" name="Rectangle 8">
          <a:extLst>
            <a:ext uri="{FF2B5EF4-FFF2-40B4-BE49-F238E27FC236}">
              <a16:creationId xmlns:a16="http://schemas.microsoft.com/office/drawing/2014/main" id="{00000000-0008-0000-0000-00004D341300}"/>
            </a:ext>
          </a:extLst>
        </xdr:cNvPr>
        <xdr:cNvSpPr>
          <a:spLocks noChangeArrowheads="1"/>
        </xdr:cNvSpPr>
      </xdr:nvSpPr>
      <xdr:spPr bwMode="auto">
        <a:xfrm>
          <a:off x="0" y="5191125"/>
          <a:ext cx="2571750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66675</xdr:colOff>
      <xdr:row>58</xdr:row>
      <xdr:rowOff>0</xdr:rowOff>
    </xdr:from>
    <xdr:to>
      <xdr:col>0</xdr:col>
      <xdr:colOff>66675</xdr:colOff>
      <xdr:row>58</xdr:row>
      <xdr:rowOff>0</xdr:rowOff>
    </xdr:to>
    <xdr:graphicFrame macro="">
      <xdr:nvGraphicFramePr>
        <xdr:cNvPr id="1791" name="Chart 1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790575</xdr:colOff>
      <xdr:row>23</xdr:row>
      <xdr:rowOff>0</xdr:rowOff>
    </xdr:from>
    <xdr:to>
      <xdr:col>7</xdr:col>
      <xdr:colOff>685800</xdr:colOff>
      <xdr:row>24</xdr:row>
      <xdr:rowOff>19050</xdr:rowOff>
    </xdr:to>
    <xdr:sp macro="" textlink="">
      <xdr:nvSpPr>
        <xdr:cNvPr id="1258576" name="Rectangle 13">
          <a:extLst>
            <a:ext uri="{FF2B5EF4-FFF2-40B4-BE49-F238E27FC236}">
              <a16:creationId xmlns:a16="http://schemas.microsoft.com/office/drawing/2014/main" id="{00000000-0008-0000-0000-000050341300}"/>
            </a:ext>
          </a:extLst>
        </xdr:cNvPr>
        <xdr:cNvSpPr>
          <a:spLocks noChangeArrowheads="1"/>
        </xdr:cNvSpPr>
      </xdr:nvSpPr>
      <xdr:spPr bwMode="auto">
        <a:xfrm>
          <a:off x="3362325" y="4200525"/>
          <a:ext cx="3295650" cy="219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0</xdr:colOff>
      <xdr:row>28</xdr:row>
      <xdr:rowOff>120650</xdr:rowOff>
    </xdr:from>
    <xdr:to>
      <xdr:col>7</xdr:col>
      <xdr:colOff>682625</xdr:colOff>
      <xdr:row>30</xdr:row>
      <xdr:rowOff>3440</xdr:rowOff>
    </xdr:to>
    <xdr:sp macro="" textlink="">
      <xdr:nvSpPr>
        <xdr:cNvPr id="1258577" name="Rectangle 15">
          <a:extLst>
            <a:ext uri="{FF2B5EF4-FFF2-40B4-BE49-F238E27FC236}">
              <a16:creationId xmlns:a16="http://schemas.microsoft.com/office/drawing/2014/main" id="{00000000-0008-0000-0000-000051341300}"/>
            </a:ext>
          </a:extLst>
        </xdr:cNvPr>
        <xdr:cNvSpPr>
          <a:spLocks noChangeArrowheads="1"/>
        </xdr:cNvSpPr>
      </xdr:nvSpPr>
      <xdr:spPr bwMode="auto">
        <a:xfrm>
          <a:off x="3381375" y="5168900"/>
          <a:ext cx="3273425" cy="24474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12700</xdr:colOff>
      <xdr:row>8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1258578" name="Rectangle 19">
          <a:extLst>
            <a:ext uri="{FF2B5EF4-FFF2-40B4-BE49-F238E27FC236}">
              <a16:creationId xmlns:a16="http://schemas.microsoft.com/office/drawing/2014/main" id="{00000000-0008-0000-0000-000052341300}"/>
            </a:ext>
          </a:extLst>
        </xdr:cNvPr>
        <xdr:cNvSpPr>
          <a:spLocks noChangeArrowheads="1"/>
        </xdr:cNvSpPr>
      </xdr:nvSpPr>
      <xdr:spPr bwMode="auto">
        <a:xfrm>
          <a:off x="4521200" y="2095500"/>
          <a:ext cx="43688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</xdr:colOff>
      <xdr:row>36</xdr:row>
      <xdr:rowOff>38101</xdr:rowOff>
    </xdr:from>
    <xdr:to>
      <xdr:col>7</xdr:col>
      <xdr:colOff>523875</xdr:colOff>
      <xdr:row>51</xdr:row>
      <xdr:rowOff>228601</xdr:rowOff>
    </xdr:to>
    <xdr:graphicFrame macro="">
      <xdr:nvGraphicFramePr>
        <xdr:cNvPr id="1795" name="Chart 12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571500</xdr:colOff>
      <xdr:row>4</xdr:row>
      <xdr:rowOff>79375</xdr:rowOff>
    </xdr:from>
    <xdr:to>
      <xdr:col>6</xdr:col>
      <xdr:colOff>542925</xdr:colOff>
      <xdr:row>5</xdr:row>
      <xdr:rowOff>190500</xdr:rowOff>
    </xdr:to>
    <xdr:sp macro="" textlink="">
      <xdr:nvSpPr>
        <xdr:cNvPr id="1258580" name="Text 3">
          <a:extLst>
            <a:ext uri="{FF2B5EF4-FFF2-40B4-BE49-F238E27FC236}">
              <a16:creationId xmlns:a16="http://schemas.microsoft.com/office/drawing/2014/main" id="{00000000-0008-0000-0000-000054341300}"/>
            </a:ext>
          </a:extLst>
        </xdr:cNvPr>
        <xdr:cNvSpPr txBox="1">
          <a:spLocks noChangeArrowheads="1"/>
        </xdr:cNvSpPr>
      </xdr:nvSpPr>
      <xdr:spPr bwMode="auto">
        <a:xfrm>
          <a:off x="571500" y="993775"/>
          <a:ext cx="5362575" cy="31115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25400">
          <a:solidFill>
            <a:srgbClr val="0000FF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Univers (W1)"/>
            </a:rPr>
            <a:t>Total 2022-23  Fall Enrollment: 780</a:t>
          </a: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Univers (W1)"/>
          </a:endParaRP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Univers (W1)"/>
          </a:endParaRP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Univers (W1)"/>
          </a:endParaRPr>
        </a:p>
        <a:p>
          <a:pPr algn="ctr" rtl="0">
            <a:defRPr sz="1000"/>
          </a:pPr>
          <a:endParaRPr lang="en-US" sz="1400" b="1" i="0" u="none" strike="noStrike" baseline="0">
            <a:solidFill>
              <a:schemeClr val="accent3">
                <a:lumMod val="60000"/>
                <a:lumOff val="40000"/>
              </a:schemeClr>
            </a:solidFill>
            <a:latin typeface="Univers (W1)"/>
          </a:endParaRP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Univers (W1)"/>
          </a:endParaRP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Univers (W1)"/>
          </a:endParaRPr>
        </a:p>
      </xdr:txBody>
    </xdr:sp>
    <xdr:clientData/>
  </xdr:twoCellAnchor>
  <xdr:twoCellAnchor>
    <xdr:from>
      <xdr:col>0</xdr:col>
      <xdr:colOff>0</xdr:colOff>
      <xdr:row>16</xdr:row>
      <xdr:rowOff>219075</xdr:rowOff>
    </xdr:from>
    <xdr:to>
      <xdr:col>3</xdr:col>
      <xdr:colOff>666750</xdr:colOff>
      <xdr:row>18</xdr:row>
      <xdr:rowOff>19050</xdr:rowOff>
    </xdr:to>
    <xdr:sp macro="" textlink="">
      <xdr:nvSpPr>
        <xdr:cNvPr id="1258584" name="Rectangle 9">
          <a:extLst>
            <a:ext uri="{FF2B5EF4-FFF2-40B4-BE49-F238E27FC236}">
              <a16:creationId xmlns:a16="http://schemas.microsoft.com/office/drawing/2014/main" id="{00000000-0008-0000-0000-000058341300}"/>
            </a:ext>
          </a:extLst>
        </xdr:cNvPr>
        <xdr:cNvSpPr>
          <a:spLocks noChangeArrowheads="1"/>
        </xdr:cNvSpPr>
      </xdr:nvSpPr>
      <xdr:spPr bwMode="auto">
        <a:xfrm>
          <a:off x="0" y="3200400"/>
          <a:ext cx="2562225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l"/>
          <a:endParaRPr lang="en-US"/>
        </a:p>
      </xdr:txBody>
    </xdr:sp>
    <xdr:clientData/>
  </xdr:twoCellAnchor>
  <xdr:twoCellAnchor>
    <xdr:from>
      <xdr:col>0</xdr:col>
      <xdr:colOff>66675</xdr:colOff>
      <xdr:row>58</xdr:row>
      <xdr:rowOff>0</xdr:rowOff>
    </xdr:from>
    <xdr:to>
      <xdr:col>0</xdr:col>
      <xdr:colOff>66675</xdr:colOff>
      <xdr:row>58</xdr:row>
      <xdr:rowOff>0</xdr:rowOff>
    </xdr:to>
    <xdr:graphicFrame macro="">
      <xdr:nvGraphicFramePr>
        <xdr:cNvPr id="1800" name="Chart 1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742950</xdr:colOff>
      <xdr:row>0</xdr:row>
      <xdr:rowOff>0</xdr:rowOff>
    </xdr:to>
    <xdr:graphicFrame macro="">
      <xdr:nvGraphicFramePr>
        <xdr:cNvPr id="2250" name="Chart 7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0</xdr:row>
      <xdr:rowOff>133351</xdr:rowOff>
    </xdr:from>
    <xdr:to>
      <xdr:col>6</xdr:col>
      <xdr:colOff>762000</xdr:colOff>
      <xdr:row>16</xdr:row>
      <xdr:rowOff>76200</xdr:rowOff>
    </xdr:to>
    <xdr:graphicFrame macro="">
      <xdr:nvGraphicFramePr>
        <xdr:cNvPr id="2251" name="Chart 16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365760</xdr:colOff>
      <xdr:row>29</xdr:row>
      <xdr:rowOff>139700</xdr:rowOff>
    </xdr:from>
    <xdr:to>
      <xdr:col>7</xdr:col>
      <xdr:colOff>77445</xdr:colOff>
      <xdr:row>31</xdr:row>
      <xdr:rowOff>12700</xdr:rowOff>
    </xdr:to>
    <xdr:sp macro="" textlink="">
      <xdr:nvSpPr>
        <xdr:cNvPr id="885111" name="Rectangle 18">
          <a:extLst>
            <a:ext uri="{FF2B5EF4-FFF2-40B4-BE49-F238E27FC236}">
              <a16:creationId xmlns:a16="http://schemas.microsoft.com/office/drawing/2014/main" id="{00000000-0008-0000-0100-000077810D00}"/>
            </a:ext>
          </a:extLst>
        </xdr:cNvPr>
        <xdr:cNvSpPr>
          <a:spLocks noChangeArrowheads="1"/>
        </xdr:cNvSpPr>
      </xdr:nvSpPr>
      <xdr:spPr bwMode="auto">
        <a:xfrm>
          <a:off x="365760" y="4845050"/>
          <a:ext cx="6426810" cy="263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304800</xdr:colOff>
      <xdr:row>19</xdr:row>
      <xdr:rowOff>171450</xdr:rowOff>
    </xdr:from>
    <xdr:to>
      <xdr:col>7</xdr:col>
      <xdr:colOff>76201</xdr:colOff>
      <xdr:row>21</xdr:row>
      <xdr:rowOff>28574</xdr:rowOff>
    </xdr:to>
    <xdr:sp macro="" textlink="">
      <xdr:nvSpPr>
        <xdr:cNvPr id="9" name="Rectangle 1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304800" y="3238500"/>
          <a:ext cx="6486526" cy="323849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/>
            <a:t>2C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809624</xdr:colOff>
      <xdr:row>1</xdr:row>
      <xdr:rowOff>0</xdr:rowOff>
    </xdr:from>
    <xdr:to>
      <xdr:col>5</xdr:col>
      <xdr:colOff>133349</xdr:colOff>
      <xdr:row>1</xdr:row>
      <xdr:rowOff>279400</xdr:rowOff>
    </xdr:to>
    <xdr:sp macro="" textlink="">
      <xdr:nvSpPr>
        <xdr:cNvPr id="49429" name="Rectangle 1">
          <a:extLst>
            <a:ext uri="{FF2B5EF4-FFF2-40B4-BE49-F238E27FC236}">
              <a16:creationId xmlns:a16="http://schemas.microsoft.com/office/drawing/2014/main" id="{00000000-0008-0000-0200-000015C10000}"/>
            </a:ext>
          </a:extLst>
        </xdr:cNvPr>
        <xdr:cNvSpPr>
          <a:spLocks noChangeArrowheads="1"/>
        </xdr:cNvSpPr>
      </xdr:nvSpPr>
      <xdr:spPr bwMode="auto">
        <a:xfrm>
          <a:off x="809624" y="190500"/>
          <a:ext cx="5343525" cy="279400"/>
        </a:xfrm>
        <a:prstGeom prst="rect">
          <a:avLst/>
        </a:prstGeom>
        <a:noFill/>
        <a:ln w="1587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67"/>
  <sheetViews>
    <sheetView topLeftCell="A50" zoomScaleNormal="100" workbookViewId="0">
      <selection activeCell="H13" sqref="H13"/>
    </sheetView>
  </sheetViews>
  <sheetFormatPr defaultColWidth="8.6640625" defaultRowHeight="13.2"/>
  <cols>
    <col min="2" max="2" width="10.109375" customWidth="1"/>
    <col min="3" max="3" width="9.5546875" customWidth="1"/>
    <col min="4" max="4" width="10.109375" customWidth="1"/>
    <col min="5" max="5" width="12.109375" customWidth="1"/>
    <col min="6" max="6" width="30.109375" bestFit="1" customWidth="1"/>
    <col min="8" max="8" width="10.44140625" customWidth="1"/>
    <col min="9" max="9" width="3.6640625" customWidth="1"/>
  </cols>
  <sheetData>
    <row r="1" spans="1:8" s="114" customFormat="1" ht="19.5" customHeight="1">
      <c r="A1" s="145" t="s">
        <v>5</v>
      </c>
      <c r="B1" s="145"/>
      <c r="C1" s="145"/>
      <c r="D1" s="145"/>
      <c r="E1" s="145"/>
      <c r="F1" s="145"/>
      <c r="G1" s="145"/>
      <c r="H1" s="145"/>
    </row>
    <row r="2" spans="1:8" s="114" customFormat="1" ht="19.5" customHeight="1">
      <c r="A2" s="145" t="s">
        <v>38</v>
      </c>
      <c r="B2" s="145"/>
      <c r="C2" s="145"/>
      <c r="D2" s="145"/>
      <c r="E2" s="145"/>
      <c r="F2" s="145"/>
      <c r="G2" s="145"/>
      <c r="H2" s="145"/>
    </row>
    <row r="3" spans="1:8" s="114" customFormat="1" ht="19.5" customHeight="1">
      <c r="A3" s="145" t="s">
        <v>82</v>
      </c>
      <c r="B3" s="145"/>
      <c r="C3" s="145"/>
      <c r="D3" s="145"/>
      <c r="E3" s="145"/>
      <c r="F3" s="145"/>
      <c r="G3" s="145"/>
      <c r="H3" s="145"/>
    </row>
    <row r="4" spans="1:8" ht="13.8" thickBot="1">
      <c r="A4" s="146" t="s">
        <v>85</v>
      </c>
      <c r="B4" s="146"/>
      <c r="C4" s="146"/>
      <c r="D4" s="146"/>
      <c r="E4" s="146"/>
      <c r="F4" s="146"/>
      <c r="G4" s="146"/>
      <c r="H4" s="146"/>
    </row>
    <row r="5" spans="1:8" s="3" customFormat="1" ht="15.6" thickTop="1">
      <c r="A5" s="2"/>
      <c r="B5" s="2"/>
      <c r="C5" s="2"/>
      <c r="D5" s="2"/>
      <c r="E5" s="2"/>
      <c r="F5" s="2"/>
      <c r="G5" s="2"/>
      <c r="H5" s="2"/>
    </row>
    <row r="6" spans="1:8" s="3" customFormat="1" ht="20.100000000000001" customHeight="1">
      <c r="A6" s="121"/>
      <c r="B6" s="122"/>
      <c r="C6" s="122"/>
      <c r="D6" s="122"/>
      <c r="E6" s="120"/>
      <c r="F6" s="120"/>
    </row>
    <row r="7" spans="1:8" s="3" customFormat="1" ht="3" customHeight="1" thickBot="1"/>
    <row r="8" spans="1:8" s="3" customFormat="1" ht="9.75" customHeight="1" thickTop="1">
      <c r="A8" s="2"/>
      <c r="B8" s="2"/>
      <c r="C8" s="2"/>
      <c r="D8" s="2"/>
      <c r="E8" s="2"/>
      <c r="F8" s="2"/>
      <c r="G8" s="2"/>
      <c r="H8" s="2"/>
    </row>
    <row r="9" spans="1:8" s="4" customFormat="1" ht="18">
      <c r="A9" s="129" t="s">
        <v>57</v>
      </c>
      <c r="B9" s="123"/>
      <c r="C9" s="123"/>
      <c r="D9" s="124"/>
      <c r="F9" s="144" t="s">
        <v>71</v>
      </c>
      <c r="G9" s="144"/>
      <c r="H9" s="144"/>
    </row>
    <row r="10" spans="1:8" s="4" customFormat="1">
      <c r="C10" s="8" t="s">
        <v>6</v>
      </c>
      <c r="D10" s="12" t="s">
        <v>7</v>
      </c>
      <c r="G10" s="9" t="s">
        <v>6</v>
      </c>
      <c r="H10" s="53" t="s">
        <v>28</v>
      </c>
    </row>
    <row r="11" spans="1:8" s="4" customFormat="1">
      <c r="A11" t="s">
        <v>72</v>
      </c>
      <c r="C11" s="13">
        <v>297</v>
      </c>
      <c r="D11" s="38">
        <f>C11/C14</f>
        <v>0.38076923076923075</v>
      </c>
      <c r="F11" t="s">
        <v>35</v>
      </c>
      <c r="G11" s="6">
        <v>1</v>
      </c>
      <c r="H11" s="36">
        <f>G11/G34</f>
        <v>2.5062656641604009E-3</v>
      </c>
    </row>
    <row r="12" spans="1:8" s="4" customFormat="1">
      <c r="A12" s="4" t="s">
        <v>9</v>
      </c>
      <c r="C12" s="82">
        <v>468</v>
      </c>
      <c r="D12" s="83">
        <f>C12/C14</f>
        <v>0.6</v>
      </c>
      <c r="F12" t="s">
        <v>39</v>
      </c>
      <c r="G12" s="4">
        <v>43</v>
      </c>
      <c r="H12" s="42">
        <f>G12/G34</f>
        <v>0.10776942355889724</v>
      </c>
    </row>
    <row r="13" spans="1:8" s="4" customFormat="1">
      <c r="A13" t="s">
        <v>49</v>
      </c>
      <c r="C13" s="84">
        <v>15</v>
      </c>
      <c r="D13" s="87">
        <f>C13/C14</f>
        <v>1.9230769230769232E-2</v>
      </c>
      <c r="E13" t="s">
        <v>48</v>
      </c>
      <c r="F13" t="s">
        <v>34</v>
      </c>
      <c r="G13" s="6">
        <v>39</v>
      </c>
      <c r="H13" s="36">
        <f>G13/G34</f>
        <v>9.7744360902255634E-2</v>
      </c>
    </row>
    <row r="14" spans="1:8" s="4" customFormat="1">
      <c r="A14" s="7" t="s">
        <v>11</v>
      </c>
      <c r="C14" s="10">
        <f>SUM(C11:C13)</f>
        <v>780</v>
      </c>
      <c r="D14" s="39">
        <v>1</v>
      </c>
      <c r="E14" s="63"/>
      <c r="F14" s="4" t="s">
        <v>32</v>
      </c>
      <c r="G14" s="6">
        <v>34</v>
      </c>
      <c r="H14" s="36">
        <f>G14/G34</f>
        <v>8.5213032581453629E-2</v>
      </c>
    </row>
    <row r="15" spans="1:8" s="4" customFormat="1" ht="15" customHeight="1">
      <c r="A15" s="66" t="s">
        <v>68</v>
      </c>
      <c r="B15" s="66"/>
      <c r="C15" s="131"/>
      <c r="D15" s="132"/>
      <c r="E15" s="66"/>
      <c r="F15" s="4" t="s">
        <v>37</v>
      </c>
      <c r="G15" s="6">
        <v>0</v>
      </c>
      <c r="H15" s="36">
        <f>G15/G34</f>
        <v>0</v>
      </c>
    </row>
    <row r="16" spans="1:8" s="4" customFormat="1" ht="15" customHeight="1">
      <c r="A16" s="66" t="s">
        <v>47</v>
      </c>
      <c r="B16" s="66"/>
      <c r="C16" s="66"/>
      <c r="D16" s="66"/>
      <c r="E16" s="18"/>
      <c r="F16" t="s">
        <v>52</v>
      </c>
      <c r="G16" s="74">
        <v>0</v>
      </c>
      <c r="H16" s="42">
        <f>G16/G34</f>
        <v>0</v>
      </c>
    </row>
    <row r="17" spans="1:10" s="4" customFormat="1" ht="18" customHeight="1">
      <c r="F17" s="4" t="s">
        <v>36</v>
      </c>
      <c r="G17" s="74">
        <v>8</v>
      </c>
      <c r="H17" s="42">
        <f>G17/G34</f>
        <v>2.0050125313283207E-2</v>
      </c>
    </row>
    <row r="18" spans="1:10" s="4" customFormat="1" ht="17.25" customHeight="1">
      <c r="A18" s="115" t="s">
        <v>58</v>
      </c>
      <c r="B18" s="124"/>
      <c r="C18" s="124"/>
      <c r="D18" s="124"/>
      <c r="F18" t="s">
        <v>73</v>
      </c>
      <c r="G18" s="41">
        <v>7</v>
      </c>
      <c r="H18" s="45">
        <f>G18/G34</f>
        <v>1.7543859649122806E-2</v>
      </c>
    </row>
    <row r="19" spans="1:10" s="4" customFormat="1">
      <c r="A19"/>
      <c r="B19" s="124"/>
      <c r="C19" s="9" t="s">
        <v>6</v>
      </c>
      <c r="D19" s="12" t="s">
        <v>7</v>
      </c>
      <c r="F19" s="7" t="s">
        <v>26</v>
      </c>
      <c r="G19" s="10">
        <f>SUM(G11:G18)</f>
        <v>132</v>
      </c>
      <c r="H19" s="37">
        <f>SUM(H11:H18)</f>
        <v>0.33082706766917291</v>
      </c>
      <c r="J19" s="116"/>
    </row>
    <row r="20" spans="1:10" s="4" customFormat="1">
      <c r="A20" s="4" t="s">
        <v>20</v>
      </c>
      <c r="C20" s="6">
        <v>468</v>
      </c>
      <c r="D20" s="36">
        <f>C20/C22</f>
        <v>0.6</v>
      </c>
      <c r="F20" s="67" t="s">
        <v>74</v>
      </c>
    </row>
    <row r="21" spans="1:10" s="4" customFormat="1">
      <c r="A21" s="4" t="s">
        <v>21</v>
      </c>
      <c r="C21" s="41">
        <v>312</v>
      </c>
      <c r="D21" s="45">
        <f>C21/C22</f>
        <v>0.4</v>
      </c>
      <c r="F21" s="63"/>
      <c r="G21" s="63"/>
      <c r="H21" s="63"/>
    </row>
    <row r="22" spans="1:10" s="4" customFormat="1">
      <c r="A22" s="7" t="s">
        <v>26</v>
      </c>
      <c r="B22"/>
      <c r="C22" s="10">
        <f>SUM(C20:C21)</f>
        <v>780</v>
      </c>
      <c r="D22" s="54">
        <f>SUM(D20:D21)</f>
        <v>1</v>
      </c>
    </row>
    <row r="23" spans="1:10" s="4" customFormat="1"/>
    <row r="24" spans="1:10" s="4" customFormat="1" ht="15.6">
      <c r="A24" s="129" t="s">
        <v>59</v>
      </c>
      <c r="B24" s="124"/>
      <c r="C24" s="124"/>
      <c r="F24" s="115" t="s">
        <v>60</v>
      </c>
      <c r="G24" s="124"/>
    </row>
    <row r="25" spans="1:10" s="4" customFormat="1">
      <c r="A25"/>
      <c r="C25" s="9" t="s">
        <v>6</v>
      </c>
      <c r="D25" s="12" t="s">
        <v>7</v>
      </c>
      <c r="G25" s="9" t="s">
        <v>6</v>
      </c>
      <c r="H25" s="12" t="s">
        <v>7</v>
      </c>
    </row>
    <row r="26" spans="1:10" s="4" customFormat="1">
      <c r="A26" s="4" t="s">
        <v>8</v>
      </c>
      <c r="C26" s="13">
        <v>303</v>
      </c>
      <c r="D26" s="38">
        <f>C26/C28</f>
        <v>0.38846153846153847</v>
      </c>
      <c r="E26" t="s">
        <v>48</v>
      </c>
      <c r="F26" s="4" t="s">
        <v>12</v>
      </c>
      <c r="G26" s="6">
        <v>271</v>
      </c>
      <c r="H26" s="36">
        <f>G26/G28</f>
        <v>0.34743589743589742</v>
      </c>
    </row>
    <row r="27" spans="1:10" s="4" customFormat="1">
      <c r="A27" s="4" t="s">
        <v>10</v>
      </c>
      <c r="C27" s="46">
        <v>477</v>
      </c>
      <c r="D27" s="55">
        <f>C27/C28</f>
        <v>0.61153846153846159</v>
      </c>
      <c r="E27" t="s">
        <v>48</v>
      </c>
      <c r="F27" s="4" t="s">
        <v>13</v>
      </c>
      <c r="G27" s="41">
        <v>509</v>
      </c>
      <c r="H27" s="45">
        <f>G27/G28</f>
        <v>0.65256410256410258</v>
      </c>
    </row>
    <row r="28" spans="1:10" s="4" customFormat="1">
      <c r="A28" s="7" t="s">
        <v>26</v>
      </c>
      <c r="C28" s="40">
        <f>SUM(C26:C27)</f>
        <v>780</v>
      </c>
      <c r="D28" s="39">
        <f>SUM(D26:D27)</f>
        <v>1</v>
      </c>
      <c r="F28" s="7" t="s">
        <v>26</v>
      </c>
      <c r="G28" s="10">
        <f>SUM(G26:G27)</f>
        <v>780</v>
      </c>
      <c r="H28" s="108">
        <f>SUM(H26:H27)</f>
        <v>1</v>
      </c>
    </row>
    <row r="29" spans="1:10" s="4" customFormat="1"/>
    <row r="30" spans="1:10" s="4" customFormat="1" ht="15.75" customHeight="1">
      <c r="A30" s="129" t="s">
        <v>69</v>
      </c>
      <c r="B30" s="120"/>
      <c r="C30" s="124"/>
      <c r="F30" s="129" t="s">
        <v>75</v>
      </c>
      <c r="G30" s="120"/>
      <c r="H30" s="124"/>
    </row>
    <row r="31" spans="1:10" s="4" customFormat="1">
      <c r="A31"/>
      <c r="C31" s="9" t="s">
        <v>6</v>
      </c>
      <c r="D31" s="12" t="s">
        <v>7</v>
      </c>
      <c r="F31"/>
      <c r="G31" s="9" t="s">
        <v>6</v>
      </c>
      <c r="H31" s="12" t="s">
        <v>7</v>
      </c>
    </row>
    <row r="32" spans="1:10" s="4" customFormat="1" ht="15" customHeight="1">
      <c r="A32" s="4" t="s">
        <v>12</v>
      </c>
      <c r="C32" s="6">
        <v>150</v>
      </c>
      <c r="D32" s="36">
        <f>C32/C34</f>
        <v>0.39370078740157483</v>
      </c>
      <c r="F32" s="109" t="s">
        <v>12</v>
      </c>
      <c r="G32" s="110">
        <v>121</v>
      </c>
      <c r="H32" s="111">
        <f>G32/G34</f>
        <v>0.3032581453634085</v>
      </c>
    </row>
    <row r="33" spans="1:8" s="4" customFormat="1">
      <c r="A33" s="4" t="s">
        <v>13</v>
      </c>
      <c r="C33" s="41">
        <v>231</v>
      </c>
      <c r="D33" s="45">
        <f>C33/C34</f>
        <v>0.60629921259842523</v>
      </c>
      <c r="F33" s="109" t="s">
        <v>13</v>
      </c>
      <c r="G33" s="112">
        <v>278</v>
      </c>
      <c r="H33" s="113">
        <f>G33/G34</f>
        <v>0.69674185463659144</v>
      </c>
    </row>
    <row r="34" spans="1:8" s="4" customFormat="1">
      <c r="A34" s="7" t="s">
        <v>26</v>
      </c>
      <c r="C34" s="10">
        <f>SUM(C32:C33)</f>
        <v>381</v>
      </c>
      <c r="D34" s="37">
        <f>SUM(D32:D33)</f>
        <v>1</v>
      </c>
      <c r="F34" s="7" t="s">
        <v>26</v>
      </c>
      <c r="G34" s="10">
        <f>SUM(G32:G33)</f>
        <v>399</v>
      </c>
      <c r="H34" s="37">
        <f>SUM(H32:H33)</f>
        <v>1</v>
      </c>
    </row>
    <row r="35" spans="1:8" s="4" customFormat="1">
      <c r="A35" s="63" t="s">
        <v>70</v>
      </c>
    </row>
    <row r="36" spans="1:8" s="4" customFormat="1">
      <c r="A36" s="63"/>
    </row>
    <row r="37" spans="1:8" s="4" customFormat="1" ht="45.75" customHeight="1">
      <c r="F37" s="7"/>
      <c r="G37" s="10"/>
      <c r="H37" s="15"/>
    </row>
    <row r="38" spans="1:8" s="4" customFormat="1" ht="21.75" customHeight="1">
      <c r="F38" s="7"/>
      <c r="G38" s="10"/>
      <c r="H38" s="15"/>
    </row>
    <row r="39" spans="1:8" s="4" customFormat="1">
      <c r="F39" s="7"/>
      <c r="G39" s="10"/>
    </row>
    <row r="40" spans="1:8" s="4" customFormat="1">
      <c r="A40"/>
      <c r="B40"/>
      <c r="C40"/>
      <c r="D40"/>
      <c r="F40" s="7"/>
      <c r="G40" s="10"/>
    </row>
    <row r="46" spans="1:8" ht="10.5" customHeight="1"/>
    <row r="47" spans="1:8">
      <c r="A47" s="4"/>
      <c r="B47" s="6"/>
      <c r="D47" s="4"/>
    </row>
    <row r="48" spans="1:8" s="4" customFormat="1">
      <c r="B48" s="6"/>
      <c r="C48"/>
    </row>
    <row r="49" spans="1:8" s="4" customFormat="1"/>
    <row r="50" spans="1:8" s="4" customFormat="1"/>
    <row r="51" spans="1:8" s="4" customFormat="1">
      <c r="A51" s="125"/>
      <c r="B51" s="126"/>
      <c r="C51" s="11"/>
      <c r="D51" s="11"/>
    </row>
    <row r="52" spans="1:8" s="4" customFormat="1" ht="23.25" customHeight="1">
      <c r="E52" s="11"/>
      <c r="F52" s="127"/>
      <c r="G52" s="128"/>
    </row>
    <row r="53" spans="1:8" s="4" customFormat="1" ht="23.25" customHeight="1">
      <c r="E53" s="11"/>
      <c r="F53" s="127"/>
      <c r="G53" s="128"/>
    </row>
    <row r="54" spans="1:8" s="4" customFormat="1" ht="23.25" customHeight="1">
      <c r="E54" s="11"/>
      <c r="F54" s="127"/>
      <c r="G54" s="128"/>
    </row>
    <row r="55" spans="1:8" s="4" customFormat="1" ht="23.25" customHeight="1">
      <c r="E55" s="11"/>
      <c r="F55" s="127"/>
      <c r="G55" s="128"/>
    </row>
    <row r="56" spans="1:8" s="4" customFormat="1" ht="23.25" customHeight="1">
      <c r="E56" s="11"/>
      <c r="F56" s="127"/>
      <c r="G56" s="128"/>
    </row>
    <row r="57" spans="1:8" s="4" customFormat="1" ht="23.25" customHeight="1">
      <c r="E57" s="11"/>
      <c r="F57" s="127"/>
      <c r="G57" s="128"/>
    </row>
    <row r="58" spans="1:8" s="4" customFormat="1">
      <c r="B58" t="s">
        <v>30</v>
      </c>
      <c r="C58" s="4" t="s">
        <v>31</v>
      </c>
      <c r="F58"/>
      <c r="G58"/>
    </row>
    <row r="59" spans="1:8" s="4" customFormat="1">
      <c r="A59" s="4">
        <v>2010</v>
      </c>
      <c r="B59" s="6">
        <v>431</v>
      </c>
      <c r="C59" s="6">
        <v>203</v>
      </c>
      <c r="G59" s="6"/>
      <c r="H59" s="14"/>
    </row>
    <row r="60" spans="1:8" s="4" customFormat="1">
      <c r="A60" s="4">
        <v>2011</v>
      </c>
      <c r="B60" s="6">
        <v>417</v>
      </c>
      <c r="C60" s="6">
        <v>282</v>
      </c>
      <c r="F60"/>
      <c r="G60"/>
    </row>
    <row r="61" spans="1:8" s="4" customFormat="1">
      <c r="A61">
        <v>2012</v>
      </c>
      <c r="B61" s="74">
        <v>435</v>
      </c>
      <c r="C61" s="74">
        <v>325</v>
      </c>
    </row>
    <row r="62" spans="1:8" s="4" customFormat="1">
      <c r="A62">
        <v>2013</v>
      </c>
      <c r="B62" s="74">
        <v>384</v>
      </c>
      <c r="C62" s="74">
        <v>413</v>
      </c>
    </row>
    <row r="63" spans="1:8" s="4" customFormat="1">
      <c r="A63">
        <v>2014</v>
      </c>
      <c r="B63" s="74">
        <v>370</v>
      </c>
      <c r="C63" s="74">
        <v>431</v>
      </c>
    </row>
    <row r="64" spans="1:8" s="4" customFormat="1">
      <c r="A64">
        <v>2015</v>
      </c>
      <c r="B64" s="4">
        <v>334</v>
      </c>
      <c r="C64" s="4">
        <v>490</v>
      </c>
    </row>
    <row r="65" spans="1:5" s="4" customFormat="1">
      <c r="A65">
        <v>2016</v>
      </c>
      <c r="B65" s="74">
        <v>362</v>
      </c>
      <c r="C65" s="74">
        <v>484</v>
      </c>
    </row>
    <row r="66" spans="1:5" s="4" customFormat="1">
      <c r="A66">
        <v>2017</v>
      </c>
      <c r="B66" s="74">
        <v>380</v>
      </c>
      <c r="C66" s="74">
        <v>518</v>
      </c>
    </row>
    <row r="67" spans="1:5" s="4" customFormat="1">
      <c r="A67">
        <v>2018</v>
      </c>
      <c r="B67" s="74">
        <v>467</v>
      </c>
      <c r="C67" s="74">
        <v>447</v>
      </c>
    </row>
    <row r="68" spans="1:5" s="4" customFormat="1">
      <c r="A68">
        <v>2019</v>
      </c>
      <c r="B68" s="74">
        <v>458</v>
      </c>
      <c r="C68" s="74">
        <v>364</v>
      </c>
    </row>
    <row r="69" spans="1:5" s="4" customFormat="1">
      <c r="A69">
        <v>2020</v>
      </c>
      <c r="B69" s="74">
        <v>438</v>
      </c>
      <c r="C69" s="74">
        <v>311</v>
      </c>
      <c r="D69" s="74" t="s">
        <v>48</v>
      </c>
      <c r="E69" t="s">
        <v>48</v>
      </c>
    </row>
    <row r="70" spans="1:5" s="4" customFormat="1">
      <c r="A70">
        <v>2021</v>
      </c>
      <c r="B70" s="74">
        <v>437</v>
      </c>
      <c r="C70" s="74">
        <v>273</v>
      </c>
    </row>
    <row r="71" spans="1:5" s="4" customFormat="1">
      <c r="A71">
        <v>2022</v>
      </c>
      <c r="B71" s="74">
        <v>399</v>
      </c>
      <c r="C71" s="74">
        <v>381</v>
      </c>
    </row>
    <row r="72" spans="1:5" s="4" customFormat="1"/>
    <row r="73" spans="1:5" s="4" customFormat="1"/>
    <row r="74" spans="1:5" s="4" customFormat="1"/>
    <row r="75" spans="1:5" s="4" customFormat="1"/>
    <row r="76" spans="1:5" s="4" customFormat="1"/>
    <row r="77" spans="1:5" s="4" customFormat="1"/>
    <row r="78" spans="1:5" s="4" customFormat="1"/>
    <row r="79" spans="1:5" s="4" customFormat="1"/>
    <row r="80" spans="1:5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4" customFormat="1"/>
    <row r="306" s="4" customFormat="1"/>
    <row r="307" s="4" customFormat="1"/>
    <row r="308" s="4" customFormat="1"/>
    <row r="309" s="4" customFormat="1"/>
    <row r="310" s="4" customFormat="1"/>
    <row r="311" s="4" customFormat="1"/>
    <row r="312" s="4" customFormat="1"/>
    <row r="313" s="4" customFormat="1"/>
    <row r="314" s="4" customFormat="1"/>
    <row r="315" s="4" customFormat="1"/>
    <row r="316" s="4" customFormat="1"/>
    <row r="317" s="4" customFormat="1"/>
    <row r="318" s="4" customFormat="1"/>
    <row r="319" s="4" customFormat="1"/>
    <row r="320" s="4" customFormat="1"/>
    <row r="321" s="4" customFormat="1"/>
    <row r="322" s="4" customFormat="1"/>
    <row r="323" s="4" customFormat="1"/>
    <row r="324" s="4" customFormat="1"/>
    <row r="325" s="4" customFormat="1"/>
    <row r="326" s="4" customFormat="1"/>
    <row r="327" s="4" customFormat="1"/>
    <row r="328" s="4" customFormat="1"/>
    <row r="329" s="4" customFormat="1"/>
    <row r="330" s="4" customFormat="1"/>
    <row r="331" s="4" customFormat="1"/>
    <row r="332" s="4" customFormat="1"/>
    <row r="333" s="4" customFormat="1"/>
    <row r="334" s="4" customFormat="1"/>
    <row r="335" s="4" customFormat="1"/>
    <row r="336" s="4" customFormat="1"/>
    <row r="337" s="4" customFormat="1"/>
    <row r="338" s="4" customFormat="1"/>
    <row r="339" s="4" customFormat="1"/>
    <row r="340" s="4" customFormat="1"/>
    <row r="341" s="4" customFormat="1"/>
    <row r="342" s="4" customFormat="1"/>
    <row r="343" s="4" customFormat="1"/>
    <row r="344" s="4" customFormat="1"/>
    <row r="345" s="4" customFormat="1"/>
    <row r="346" s="4" customFormat="1"/>
    <row r="347" s="4" customFormat="1"/>
    <row r="348" s="4" customFormat="1"/>
    <row r="349" s="4" customFormat="1"/>
    <row r="350" s="4" customFormat="1"/>
    <row r="351" s="4" customFormat="1"/>
    <row r="352" s="4" customFormat="1"/>
    <row r="353" s="4" customFormat="1"/>
    <row r="354" s="4" customFormat="1"/>
    <row r="355" s="4" customFormat="1"/>
    <row r="356" s="4" customFormat="1"/>
    <row r="357" s="4" customFormat="1"/>
    <row r="358" s="4" customFormat="1"/>
    <row r="359" s="4" customFormat="1"/>
    <row r="360" s="4" customFormat="1"/>
    <row r="361" s="4" customFormat="1"/>
    <row r="362" s="4" customFormat="1"/>
    <row r="363" s="4" customFormat="1"/>
    <row r="364" s="4" customFormat="1"/>
    <row r="365" s="4" customFormat="1"/>
    <row r="366" s="4" customFormat="1"/>
    <row r="367" s="4" customFormat="1"/>
    <row r="368" s="4" customFormat="1"/>
    <row r="369" s="4" customFormat="1"/>
    <row r="370" s="4" customFormat="1"/>
    <row r="371" s="4" customFormat="1"/>
    <row r="372" s="4" customFormat="1"/>
    <row r="373" s="4" customFormat="1"/>
    <row r="374" s="4" customFormat="1"/>
    <row r="375" s="4" customFormat="1"/>
    <row r="376" s="4" customFormat="1"/>
    <row r="377" s="4" customFormat="1"/>
    <row r="378" s="4" customFormat="1"/>
    <row r="379" s="4" customFormat="1"/>
    <row r="380" s="4" customFormat="1"/>
    <row r="381" s="4" customFormat="1"/>
    <row r="382" s="4" customFormat="1"/>
    <row r="383" s="4" customFormat="1"/>
    <row r="384" s="4" customFormat="1"/>
    <row r="385" s="4" customFormat="1"/>
    <row r="386" s="4" customFormat="1"/>
    <row r="387" s="4" customFormat="1"/>
    <row r="388" s="4" customFormat="1"/>
    <row r="389" s="4" customFormat="1"/>
    <row r="390" s="4" customFormat="1"/>
    <row r="391" s="4" customFormat="1"/>
    <row r="392" s="4" customFormat="1"/>
    <row r="393" s="4" customFormat="1"/>
    <row r="394" s="4" customFormat="1"/>
    <row r="395" s="4" customFormat="1"/>
    <row r="396" s="4" customFormat="1"/>
    <row r="397" s="4" customFormat="1"/>
    <row r="398" s="4" customFormat="1"/>
    <row r="399" s="4" customFormat="1"/>
    <row r="400" s="4" customFormat="1"/>
    <row r="401" s="4" customFormat="1"/>
    <row r="402" s="4" customFormat="1"/>
    <row r="403" s="4" customFormat="1"/>
    <row r="404" s="4" customFormat="1"/>
    <row r="405" s="4" customFormat="1"/>
    <row r="406" s="4" customFormat="1"/>
    <row r="407" s="4" customFormat="1"/>
    <row r="408" s="4" customFormat="1"/>
    <row r="409" s="4" customFormat="1"/>
    <row r="410" s="4" customFormat="1"/>
    <row r="411" s="4" customFormat="1"/>
    <row r="412" s="4" customFormat="1"/>
    <row r="413" s="4" customFormat="1"/>
    <row r="414" s="4" customFormat="1"/>
    <row r="415" s="4" customFormat="1"/>
    <row r="416" s="4" customFormat="1"/>
    <row r="417" s="4" customFormat="1"/>
    <row r="418" s="4" customFormat="1"/>
    <row r="419" s="4" customFormat="1"/>
    <row r="420" s="4" customFormat="1"/>
    <row r="421" s="4" customFormat="1"/>
    <row r="422" s="4" customFormat="1"/>
    <row r="423" s="4" customFormat="1"/>
    <row r="424" s="4" customFormat="1"/>
    <row r="425" s="4" customFormat="1"/>
    <row r="426" s="4" customFormat="1"/>
    <row r="427" s="4" customFormat="1"/>
    <row r="428" s="4" customFormat="1"/>
    <row r="429" s="4" customFormat="1"/>
    <row r="430" s="4" customFormat="1"/>
    <row r="431" s="4" customFormat="1"/>
    <row r="432" s="4" customFormat="1"/>
    <row r="433" spans="1:4" s="4" customFormat="1"/>
    <row r="434" spans="1:4" s="4" customFormat="1"/>
    <row r="435" spans="1:4" s="4" customFormat="1"/>
    <row r="436" spans="1:4" s="4" customFormat="1"/>
    <row r="437" spans="1:4" s="4" customFormat="1"/>
    <row r="438" spans="1:4" s="4" customFormat="1"/>
    <row r="439" spans="1:4" s="4" customFormat="1"/>
    <row r="440" spans="1:4" s="4" customFormat="1"/>
    <row r="441" spans="1:4" s="4" customFormat="1"/>
    <row r="442" spans="1:4" s="4" customFormat="1"/>
    <row r="443" spans="1:4" s="4" customFormat="1" ht="15">
      <c r="A443" s="3"/>
      <c r="B443" s="3"/>
      <c r="C443" s="3"/>
    </row>
    <row r="444" spans="1:4" s="4" customFormat="1" ht="15">
      <c r="A444" s="3"/>
      <c r="B444" s="3"/>
      <c r="C444" s="3"/>
      <c r="D444" s="3"/>
    </row>
    <row r="445" spans="1:4" s="3" customFormat="1" ht="15"/>
    <row r="446" spans="1:4" s="3" customFormat="1" ht="15"/>
    <row r="447" spans="1:4" s="3" customFormat="1" ht="15"/>
    <row r="448" spans="1:4" s="3" customFormat="1" ht="15"/>
    <row r="449" s="3" customFormat="1" ht="15"/>
    <row r="450" s="3" customFormat="1" ht="15"/>
    <row r="451" s="3" customFormat="1" ht="15"/>
    <row r="452" s="3" customFormat="1" ht="15"/>
    <row r="453" s="3" customFormat="1" ht="15"/>
    <row r="454" s="3" customFormat="1" ht="15"/>
    <row r="455" s="3" customFormat="1" ht="15"/>
    <row r="456" s="3" customFormat="1" ht="15"/>
    <row r="457" s="3" customFormat="1" ht="15"/>
    <row r="458" s="3" customFormat="1" ht="15"/>
    <row r="459" s="3" customFormat="1" ht="15"/>
    <row r="460" s="3" customFormat="1" ht="15"/>
    <row r="461" s="3" customFormat="1" ht="15"/>
    <row r="462" s="3" customFormat="1" ht="15"/>
    <row r="463" s="3" customFormat="1" ht="15"/>
    <row r="464" s="3" customFormat="1" ht="15"/>
    <row r="465" s="3" customFormat="1" ht="15"/>
    <row r="466" s="3" customFormat="1" ht="15"/>
    <row r="467" s="3" customFormat="1" ht="15"/>
    <row r="468" s="3" customFormat="1" ht="15"/>
    <row r="469" s="3" customFormat="1" ht="15"/>
    <row r="470" s="3" customFormat="1" ht="15"/>
    <row r="471" s="3" customFormat="1" ht="15"/>
    <row r="472" s="3" customFormat="1" ht="15"/>
    <row r="473" s="3" customFormat="1" ht="15"/>
    <row r="474" s="3" customFormat="1" ht="15"/>
    <row r="475" s="3" customFormat="1" ht="15"/>
    <row r="476" s="3" customFormat="1" ht="15"/>
    <row r="477" s="3" customFormat="1" ht="15"/>
    <row r="478" s="3" customFormat="1" ht="15"/>
    <row r="479" s="3" customFormat="1" ht="15"/>
    <row r="480" s="3" customFormat="1" ht="15"/>
    <row r="481" s="3" customFormat="1" ht="15"/>
    <row r="482" s="3" customFormat="1" ht="15"/>
    <row r="483" s="3" customFormat="1" ht="15"/>
    <row r="484" s="3" customFormat="1" ht="15"/>
    <row r="485" s="3" customFormat="1" ht="15"/>
    <row r="486" s="3" customFormat="1" ht="15"/>
    <row r="487" s="3" customFormat="1" ht="15"/>
    <row r="488" s="3" customFormat="1" ht="15"/>
    <row r="489" s="3" customFormat="1" ht="15"/>
    <row r="490" s="3" customFormat="1" ht="15"/>
    <row r="491" s="3" customFormat="1" ht="15"/>
    <row r="492" s="3" customFormat="1" ht="15"/>
    <row r="493" s="3" customFormat="1" ht="15"/>
    <row r="494" s="3" customFormat="1" ht="15"/>
    <row r="495" s="3" customFormat="1" ht="15"/>
    <row r="496" s="3" customFormat="1" ht="15"/>
    <row r="497" s="3" customFormat="1" ht="15"/>
    <row r="498" s="3" customFormat="1" ht="15"/>
    <row r="499" s="3" customFormat="1" ht="15"/>
    <row r="500" s="3" customFormat="1" ht="15"/>
    <row r="501" s="3" customFormat="1" ht="15"/>
    <row r="502" s="3" customFormat="1" ht="15"/>
    <row r="503" s="3" customFormat="1" ht="15"/>
    <row r="504" s="3" customFormat="1" ht="15"/>
    <row r="505" s="3" customFormat="1" ht="15"/>
    <row r="506" s="3" customFormat="1" ht="15"/>
    <row r="507" s="3" customFormat="1" ht="15"/>
    <row r="508" s="3" customFormat="1" ht="15"/>
    <row r="509" s="3" customFormat="1" ht="15"/>
    <row r="510" s="3" customFormat="1" ht="15"/>
    <row r="511" s="3" customFormat="1" ht="15"/>
    <row r="512" s="3" customFormat="1" ht="15"/>
    <row r="513" s="3" customFormat="1" ht="15"/>
    <row r="514" s="3" customFormat="1" ht="15"/>
    <row r="515" s="3" customFormat="1" ht="15"/>
    <row r="516" s="3" customFormat="1" ht="15"/>
    <row r="517" s="3" customFormat="1" ht="15"/>
    <row r="518" s="3" customFormat="1" ht="15"/>
    <row r="519" s="3" customFormat="1" ht="15"/>
    <row r="520" s="3" customFormat="1" ht="15"/>
    <row r="521" s="3" customFormat="1" ht="15"/>
    <row r="522" s="3" customFormat="1" ht="15"/>
    <row r="523" s="3" customFormat="1" ht="15"/>
    <row r="524" s="3" customFormat="1" ht="15"/>
    <row r="525" s="3" customFormat="1" ht="15"/>
    <row r="526" s="3" customFormat="1" ht="15"/>
    <row r="527" s="3" customFormat="1" ht="15"/>
    <row r="528" s="3" customFormat="1" ht="15"/>
    <row r="529" s="3" customFormat="1" ht="15"/>
    <row r="530" s="3" customFormat="1" ht="15"/>
    <row r="531" s="3" customFormat="1" ht="15"/>
    <row r="532" s="3" customFormat="1" ht="15"/>
    <row r="533" s="3" customFormat="1" ht="15"/>
    <row r="534" s="3" customFormat="1" ht="15"/>
    <row r="535" s="3" customFormat="1" ht="15"/>
    <row r="536" s="3" customFormat="1" ht="15"/>
    <row r="537" s="3" customFormat="1" ht="15"/>
    <row r="538" s="3" customFormat="1" ht="15"/>
    <row r="539" s="3" customFormat="1" ht="15"/>
    <row r="540" s="3" customFormat="1" ht="15"/>
    <row r="541" s="3" customFormat="1" ht="15"/>
    <row r="542" s="3" customFormat="1" ht="15"/>
    <row r="543" s="3" customFormat="1" ht="15"/>
    <row r="544" s="3" customFormat="1" ht="15"/>
    <row r="545" s="3" customFormat="1" ht="15"/>
    <row r="546" s="3" customFormat="1" ht="15"/>
    <row r="547" s="3" customFormat="1" ht="15"/>
    <row r="548" s="3" customFormat="1" ht="15"/>
    <row r="549" s="3" customFormat="1" ht="15"/>
    <row r="550" s="3" customFormat="1" ht="15"/>
    <row r="551" s="3" customFormat="1" ht="15"/>
    <row r="552" s="3" customFormat="1" ht="15"/>
    <row r="553" s="3" customFormat="1" ht="15"/>
    <row r="554" s="3" customFormat="1" ht="15"/>
    <row r="555" s="3" customFormat="1" ht="15"/>
    <row r="556" s="3" customFormat="1" ht="15"/>
    <row r="557" s="3" customFormat="1" ht="15"/>
    <row r="558" s="3" customFormat="1" ht="15"/>
    <row r="559" s="3" customFormat="1" ht="15"/>
    <row r="560" s="3" customFormat="1" ht="15"/>
    <row r="561" s="3" customFormat="1" ht="15"/>
    <row r="562" s="3" customFormat="1" ht="15"/>
    <row r="563" s="3" customFormat="1" ht="15"/>
    <row r="564" s="3" customFormat="1" ht="15"/>
    <row r="565" s="3" customFormat="1" ht="15"/>
    <row r="566" s="3" customFormat="1" ht="15"/>
    <row r="567" s="3" customFormat="1" ht="15"/>
    <row r="568" s="3" customFormat="1" ht="15"/>
    <row r="569" s="3" customFormat="1" ht="15"/>
    <row r="570" s="3" customFormat="1" ht="15"/>
    <row r="571" s="3" customFormat="1" ht="15"/>
    <row r="572" s="3" customFormat="1" ht="15"/>
    <row r="573" s="3" customFormat="1" ht="15"/>
    <row r="574" s="3" customFormat="1" ht="15"/>
    <row r="575" s="3" customFormat="1" ht="15"/>
    <row r="576" s="3" customFormat="1" ht="15"/>
    <row r="577" s="3" customFormat="1" ht="15"/>
    <row r="578" s="3" customFormat="1" ht="15"/>
    <row r="579" s="3" customFormat="1" ht="15"/>
    <row r="580" s="3" customFormat="1" ht="15"/>
    <row r="581" s="3" customFormat="1" ht="15"/>
    <row r="582" s="3" customFormat="1" ht="15"/>
    <row r="583" s="3" customFormat="1" ht="15"/>
    <row r="584" s="3" customFormat="1" ht="15"/>
    <row r="585" s="3" customFormat="1" ht="15"/>
    <row r="586" s="3" customFormat="1" ht="15"/>
    <row r="587" s="3" customFormat="1" ht="15"/>
    <row r="588" s="3" customFormat="1" ht="15"/>
    <row r="589" s="3" customFormat="1" ht="15"/>
    <row r="590" s="3" customFormat="1" ht="15"/>
    <row r="591" s="3" customFormat="1" ht="15"/>
    <row r="592" s="3" customFormat="1" ht="15"/>
    <row r="593" s="3" customFormat="1" ht="15"/>
    <row r="594" s="3" customFormat="1" ht="15"/>
    <row r="595" s="3" customFormat="1" ht="15"/>
    <row r="596" s="3" customFormat="1" ht="15"/>
    <row r="597" s="3" customFormat="1" ht="15"/>
    <row r="598" s="3" customFormat="1" ht="15"/>
    <row r="599" s="3" customFormat="1" ht="15"/>
    <row r="600" s="3" customFormat="1" ht="15"/>
    <row r="601" s="3" customFormat="1" ht="15"/>
    <row r="602" s="3" customFormat="1" ht="15"/>
    <row r="603" s="3" customFormat="1" ht="15"/>
    <row r="604" s="3" customFormat="1" ht="15"/>
    <row r="605" s="3" customFormat="1" ht="15"/>
    <row r="606" s="3" customFormat="1" ht="15"/>
    <row r="607" s="3" customFormat="1" ht="15"/>
    <row r="608" s="3" customFormat="1" ht="15"/>
    <row r="609" s="3" customFormat="1" ht="15"/>
    <row r="610" s="3" customFormat="1" ht="15"/>
    <row r="611" s="3" customFormat="1" ht="15"/>
    <row r="612" s="3" customFormat="1" ht="15"/>
    <row r="613" s="3" customFormat="1" ht="15"/>
    <row r="614" s="3" customFormat="1" ht="15"/>
    <row r="615" s="3" customFormat="1" ht="15"/>
    <row r="616" s="3" customFormat="1" ht="15"/>
    <row r="617" s="3" customFormat="1" ht="15"/>
    <row r="618" s="3" customFormat="1" ht="15"/>
    <row r="619" s="3" customFormat="1" ht="15"/>
    <row r="620" s="3" customFormat="1" ht="15"/>
    <row r="621" s="3" customFormat="1" ht="15"/>
    <row r="622" s="3" customFormat="1" ht="15"/>
    <row r="623" s="3" customFormat="1" ht="15"/>
    <row r="624" s="3" customFormat="1" ht="15"/>
    <row r="625" s="3" customFormat="1" ht="15"/>
    <row r="626" s="3" customFormat="1" ht="15"/>
    <row r="627" s="3" customFormat="1" ht="15"/>
    <row r="628" s="3" customFormat="1" ht="15"/>
    <row r="629" s="3" customFormat="1" ht="15"/>
    <row r="630" s="3" customFormat="1" ht="15"/>
    <row r="631" s="3" customFormat="1" ht="15"/>
    <row r="632" s="3" customFormat="1" ht="15"/>
    <row r="633" s="3" customFormat="1" ht="15"/>
    <row r="634" s="3" customFormat="1" ht="15"/>
    <row r="635" s="3" customFormat="1" ht="15"/>
    <row r="636" s="3" customFormat="1" ht="15"/>
    <row r="637" s="3" customFormat="1" ht="15"/>
    <row r="638" s="3" customFormat="1" ht="15"/>
    <row r="639" s="3" customFormat="1" ht="15"/>
    <row r="640" s="3" customFormat="1" ht="15"/>
    <row r="641" s="3" customFormat="1" ht="15"/>
    <row r="642" s="3" customFormat="1" ht="15"/>
    <row r="643" s="3" customFormat="1" ht="15"/>
    <row r="644" s="3" customFormat="1" ht="15"/>
    <row r="645" s="3" customFormat="1" ht="15"/>
    <row r="646" s="3" customFormat="1" ht="15"/>
    <row r="647" s="3" customFormat="1" ht="15"/>
    <row r="648" s="3" customFormat="1" ht="15"/>
    <row r="649" s="3" customFormat="1" ht="15"/>
    <row r="650" s="3" customFormat="1" ht="15"/>
    <row r="651" s="3" customFormat="1" ht="15"/>
    <row r="652" s="3" customFormat="1" ht="15"/>
    <row r="653" s="3" customFormat="1" ht="15"/>
    <row r="654" s="3" customFormat="1" ht="15"/>
    <row r="655" s="3" customFormat="1" ht="15"/>
    <row r="656" s="3" customFormat="1" ht="15"/>
    <row r="657" s="3" customFormat="1" ht="15"/>
    <row r="658" s="3" customFormat="1" ht="15"/>
    <row r="659" s="3" customFormat="1" ht="15"/>
    <row r="660" s="3" customFormat="1" ht="15"/>
    <row r="661" s="3" customFormat="1" ht="15"/>
    <row r="662" s="3" customFormat="1" ht="15"/>
    <row r="663" s="3" customFormat="1" ht="15"/>
    <row r="664" s="3" customFormat="1" ht="15"/>
    <row r="665" s="3" customFormat="1" ht="15"/>
    <row r="666" s="3" customFormat="1" ht="15"/>
    <row r="667" s="3" customFormat="1" ht="15"/>
    <row r="668" s="3" customFormat="1" ht="15"/>
    <row r="669" s="3" customFormat="1" ht="15"/>
    <row r="670" s="3" customFormat="1" ht="15"/>
    <row r="671" s="3" customFormat="1" ht="15"/>
    <row r="672" s="3" customFormat="1" ht="15"/>
    <row r="673" s="3" customFormat="1" ht="15"/>
    <row r="674" s="3" customFormat="1" ht="15"/>
    <row r="675" s="3" customFormat="1" ht="15"/>
    <row r="676" s="3" customFormat="1" ht="15"/>
    <row r="677" s="3" customFormat="1" ht="15"/>
    <row r="678" s="3" customFormat="1" ht="15"/>
    <row r="679" s="3" customFormat="1" ht="15"/>
    <row r="680" s="3" customFormat="1" ht="15"/>
    <row r="681" s="3" customFormat="1" ht="15"/>
    <row r="682" s="3" customFormat="1" ht="15"/>
    <row r="683" s="3" customFormat="1" ht="15"/>
    <row r="684" s="3" customFormat="1" ht="15"/>
    <row r="685" s="3" customFormat="1" ht="15"/>
    <row r="686" s="3" customFormat="1" ht="15"/>
    <row r="687" s="3" customFormat="1" ht="15"/>
    <row r="688" s="3" customFormat="1" ht="15"/>
    <row r="689" s="3" customFormat="1" ht="15"/>
    <row r="690" s="3" customFormat="1" ht="15"/>
    <row r="691" s="3" customFormat="1" ht="15"/>
    <row r="692" s="3" customFormat="1" ht="15"/>
    <row r="693" s="3" customFormat="1" ht="15"/>
    <row r="694" s="3" customFormat="1" ht="15"/>
    <row r="695" s="3" customFormat="1" ht="15"/>
    <row r="696" s="3" customFormat="1" ht="15"/>
    <row r="697" s="3" customFormat="1" ht="15"/>
    <row r="698" s="3" customFormat="1" ht="15"/>
    <row r="699" s="3" customFormat="1" ht="15"/>
    <row r="700" s="3" customFormat="1" ht="15"/>
    <row r="701" s="3" customFormat="1" ht="15"/>
    <row r="702" s="3" customFormat="1" ht="15"/>
    <row r="703" s="3" customFormat="1" ht="15"/>
    <row r="704" s="3" customFormat="1" ht="15"/>
    <row r="705" s="3" customFormat="1" ht="15"/>
    <row r="706" s="3" customFormat="1" ht="15"/>
    <row r="707" s="3" customFormat="1" ht="15"/>
    <row r="708" s="3" customFormat="1" ht="15"/>
    <row r="709" s="3" customFormat="1" ht="15"/>
    <row r="710" s="3" customFormat="1" ht="15"/>
    <row r="711" s="3" customFormat="1" ht="15"/>
    <row r="712" s="3" customFormat="1" ht="15"/>
    <row r="713" s="3" customFormat="1" ht="15"/>
    <row r="714" s="3" customFormat="1" ht="15"/>
    <row r="715" s="3" customFormat="1" ht="15"/>
    <row r="716" s="3" customFormat="1" ht="15"/>
    <row r="717" s="3" customFormat="1" ht="15"/>
    <row r="718" s="3" customFormat="1" ht="15"/>
    <row r="719" s="3" customFormat="1" ht="15"/>
    <row r="720" s="3" customFormat="1" ht="15"/>
    <row r="721" s="3" customFormat="1" ht="15"/>
    <row r="722" s="3" customFormat="1" ht="15"/>
    <row r="723" s="3" customFormat="1" ht="15"/>
    <row r="724" s="3" customFormat="1" ht="15"/>
    <row r="725" s="3" customFormat="1" ht="15"/>
    <row r="726" s="3" customFormat="1" ht="15"/>
    <row r="727" s="3" customFormat="1" ht="15"/>
    <row r="728" s="3" customFormat="1" ht="15"/>
    <row r="729" s="3" customFormat="1" ht="15"/>
    <row r="730" s="3" customFormat="1" ht="15"/>
    <row r="731" s="3" customFormat="1" ht="15"/>
    <row r="732" s="3" customFormat="1" ht="15"/>
    <row r="733" s="3" customFormat="1" ht="15"/>
    <row r="734" s="3" customFormat="1" ht="15"/>
    <row r="735" s="3" customFormat="1" ht="15"/>
    <row r="736" s="3" customFormat="1" ht="15"/>
    <row r="737" s="3" customFormat="1" ht="15"/>
    <row r="738" s="3" customFormat="1" ht="15"/>
    <row r="739" s="3" customFormat="1" ht="15"/>
    <row r="740" s="3" customFormat="1" ht="15"/>
    <row r="741" s="3" customFormat="1" ht="15"/>
    <row r="742" s="3" customFormat="1" ht="15"/>
    <row r="743" s="3" customFormat="1" ht="15"/>
    <row r="744" s="3" customFormat="1" ht="15"/>
    <row r="745" s="3" customFormat="1" ht="15"/>
    <row r="746" s="3" customFormat="1" ht="15"/>
    <row r="747" s="3" customFormat="1" ht="15"/>
    <row r="748" s="3" customFormat="1" ht="15"/>
    <row r="749" s="3" customFormat="1" ht="15"/>
    <row r="750" s="3" customFormat="1" ht="15"/>
    <row r="751" s="3" customFormat="1" ht="15"/>
    <row r="752" s="3" customFormat="1" ht="15"/>
    <row r="753" spans="1:4" s="3" customFormat="1" ht="15"/>
    <row r="754" spans="1:4" s="3" customFormat="1" ht="15"/>
    <row r="755" spans="1:4" s="3" customFormat="1" ht="15"/>
    <row r="756" spans="1:4" s="3" customFormat="1" ht="15"/>
    <row r="757" spans="1:4" s="3" customFormat="1" ht="15"/>
    <row r="758" spans="1:4" s="3" customFormat="1" ht="15"/>
    <row r="759" spans="1:4" s="3" customFormat="1" ht="15"/>
    <row r="760" spans="1:4" s="3" customFormat="1" ht="15"/>
    <row r="761" spans="1:4" s="3" customFormat="1" ht="15"/>
    <row r="762" spans="1:4" s="3" customFormat="1" ht="15"/>
    <row r="763" spans="1:4" s="3" customFormat="1" ht="15"/>
    <row r="764" spans="1:4" s="3" customFormat="1" ht="15"/>
    <row r="765" spans="1:4" s="3" customFormat="1" ht="15"/>
    <row r="766" spans="1:4" s="3" customFormat="1" ht="15">
      <c r="A766"/>
      <c r="B766"/>
      <c r="C766"/>
    </row>
    <row r="767" spans="1:4" s="3" customFormat="1" ht="15">
      <c r="A767"/>
      <c r="B767"/>
      <c r="C767"/>
      <c r="D767"/>
    </row>
  </sheetData>
  <mergeCells count="5">
    <mergeCell ref="F9:H9"/>
    <mergeCell ref="A1:H1"/>
    <mergeCell ref="A2:H2"/>
    <mergeCell ref="A3:H3"/>
    <mergeCell ref="A4:H4"/>
  </mergeCells>
  <phoneticPr fontId="12" type="noConversion"/>
  <pageMargins left="0.75" right="0.25" top="0.45" bottom="0.3" header="0" footer="0.2"/>
  <pageSetup scale="94" orientation="portrait" r:id="rId1"/>
  <headerFooter alignWithMargins="0">
    <oddFooter>&amp;L&amp;"Univers (W1),Italic"&amp;8&amp;F&amp;R&amp;A</oddFooter>
  </headerFooter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0"/>
  <sheetViews>
    <sheetView tabSelected="1" topLeftCell="A28" zoomScaleNormal="100" workbookViewId="0">
      <selection activeCell="K46" sqref="K46"/>
    </sheetView>
  </sheetViews>
  <sheetFormatPr defaultColWidth="8.6640625" defaultRowHeight="13.2"/>
  <cols>
    <col min="1" max="1" width="7.109375" customWidth="1"/>
    <col min="2" max="2" width="2.5546875" customWidth="1"/>
    <col min="3" max="3" width="39.5546875" customWidth="1"/>
    <col min="4" max="4" width="15.109375" customWidth="1"/>
    <col min="5" max="5" width="12.44140625" bestFit="1" customWidth="1"/>
    <col min="6" max="6" width="11.44140625" customWidth="1"/>
    <col min="7" max="7" width="12.44140625" bestFit="1" customWidth="1"/>
    <col min="8" max="8" width="5.44140625" customWidth="1"/>
    <col min="9" max="9" width="11" customWidth="1"/>
    <col min="10" max="10" width="8.33203125" customWidth="1"/>
    <col min="11" max="11" width="10.44140625" customWidth="1"/>
  </cols>
  <sheetData>
    <row r="1" ht="12" customHeight="1"/>
    <row r="17" spans="1:12">
      <c r="J17" s="17">
        <v>2022</v>
      </c>
      <c r="K17" s="17">
        <v>2021</v>
      </c>
    </row>
    <row r="18" spans="1:12">
      <c r="I18" t="s">
        <v>15</v>
      </c>
      <c r="J18" s="30">
        <v>361</v>
      </c>
      <c r="K18" s="30">
        <v>369</v>
      </c>
    </row>
    <row r="19" spans="1:12">
      <c r="I19" t="s">
        <v>14</v>
      </c>
      <c r="J19" s="30">
        <v>419</v>
      </c>
      <c r="K19" s="30">
        <v>341</v>
      </c>
    </row>
    <row r="20" spans="1:12" ht="12.75" customHeight="1">
      <c r="J20" s="33">
        <f>SUM(J18:J19)</f>
        <v>780</v>
      </c>
      <c r="K20" s="33">
        <f>SUM(K18:K19)</f>
        <v>710</v>
      </c>
    </row>
    <row r="21" spans="1:12" s="77" customFormat="1" ht="17.399999999999999">
      <c r="A21" s="76" t="s">
        <v>83</v>
      </c>
      <c r="C21" s="78"/>
      <c r="D21" s="78"/>
      <c r="E21" s="78"/>
      <c r="F21" s="78"/>
    </row>
    <row r="22" spans="1:12" ht="8.25" customHeight="1"/>
    <row r="23" spans="1:12" ht="18.75" customHeight="1">
      <c r="A23" s="18"/>
      <c r="B23" s="29"/>
      <c r="C23" s="29"/>
      <c r="D23" s="35">
        <v>2021</v>
      </c>
      <c r="E23" s="35" t="s">
        <v>7</v>
      </c>
      <c r="F23" s="35">
        <v>2022</v>
      </c>
      <c r="G23" s="35" t="s">
        <v>7</v>
      </c>
      <c r="H23" s="18"/>
      <c r="I23" s="117"/>
    </row>
    <row r="24" spans="1:12" ht="12" customHeight="1">
      <c r="C24" s="25" t="s">
        <v>61</v>
      </c>
      <c r="D24" s="85">
        <v>369</v>
      </c>
      <c r="E24" s="60">
        <f>D24/$D$26</f>
        <v>0.5197183098591549</v>
      </c>
      <c r="F24" s="85">
        <v>361</v>
      </c>
      <c r="G24" s="60">
        <f>F24/$F$26</f>
        <v>0.46282051282051284</v>
      </c>
      <c r="H24" s="18"/>
    </row>
    <row r="25" spans="1:12" ht="12" customHeight="1">
      <c r="C25" s="25" t="s">
        <v>14</v>
      </c>
      <c r="D25" s="85">
        <v>341</v>
      </c>
      <c r="E25" s="60">
        <f>D25/$D$26</f>
        <v>0.4802816901408451</v>
      </c>
      <c r="F25" s="85">
        <v>419</v>
      </c>
      <c r="G25" s="60">
        <f>F25/$F$26</f>
        <v>0.53717948717948716</v>
      </c>
      <c r="H25" s="18"/>
      <c r="J25" s="30"/>
      <c r="K25" s="31"/>
    </row>
    <row r="26" spans="1:12" ht="12" customHeight="1">
      <c r="C26" s="32" t="s">
        <v>27</v>
      </c>
      <c r="D26" s="86">
        <f>SUM(D24:D25)</f>
        <v>710</v>
      </c>
      <c r="E26" s="61">
        <f>SUM(E24:E25)</f>
        <v>1</v>
      </c>
      <c r="F26" s="86">
        <f>SUM(F24:F25)</f>
        <v>780</v>
      </c>
      <c r="G26" s="61">
        <f>SUM(G24:G25)</f>
        <v>1</v>
      </c>
      <c r="H26" s="18"/>
      <c r="J26" s="30"/>
      <c r="K26" s="31"/>
    </row>
    <row r="27" spans="1:12" ht="12" customHeight="1">
      <c r="A27" s="80"/>
      <c r="B27" s="79" t="s">
        <v>48</v>
      </c>
      <c r="C27" s="66" t="s">
        <v>62</v>
      </c>
      <c r="D27" s="63"/>
      <c r="E27" s="64"/>
      <c r="F27" s="65"/>
      <c r="G27" s="63"/>
      <c r="H27" s="18"/>
      <c r="J27" s="33"/>
      <c r="K27" s="31"/>
      <c r="L27" s="130"/>
    </row>
    <row r="28" spans="1:12" ht="12" customHeight="1">
      <c r="A28" s="32"/>
      <c r="C28" s="66" t="s">
        <v>63</v>
      </c>
      <c r="D28" s="63"/>
      <c r="E28" s="63"/>
      <c r="F28" s="63"/>
      <c r="G28" s="63"/>
      <c r="H28" s="18"/>
    </row>
    <row r="29" spans="1:12" ht="11.1" customHeight="1">
      <c r="A29" s="32"/>
      <c r="C29" s="25"/>
      <c r="D29" s="33"/>
      <c r="E29" s="31"/>
      <c r="F29" s="33"/>
      <c r="G29" s="31"/>
      <c r="H29" s="18"/>
      <c r="J29" s="33"/>
      <c r="K29" s="31"/>
    </row>
    <row r="30" spans="1:12" ht="12.75" customHeight="1">
      <c r="A30" s="32"/>
      <c r="C30" s="25"/>
      <c r="D30" s="33"/>
      <c r="E30" s="31"/>
      <c r="F30" s="33"/>
      <c r="G30" s="31"/>
      <c r="H30" s="18"/>
      <c r="J30" s="33"/>
      <c r="K30" s="31"/>
    </row>
    <row r="31" spans="1:12" ht="18" customHeight="1">
      <c r="A31" s="34" t="s">
        <v>84</v>
      </c>
      <c r="B31" s="1"/>
      <c r="C31" s="5"/>
      <c r="D31" s="5"/>
      <c r="E31" s="5"/>
      <c r="F31" s="5"/>
      <c r="G31" s="1"/>
      <c r="I31" s="16"/>
      <c r="J31" s="16"/>
      <c r="K31" s="16"/>
    </row>
    <row r="32" spans="1:12" s="16" customFormat="1" ht="7.5" customHeight="1">
      <c r="A32"/>
      <c r="B32"/>
      <c r="C32"/>
      <c r="D32"/>
      <c r="E32"/>
      <c r="F32"/>
      <c r="G32" t="s">
        <v>48</v>
      </c>
      <c r="H32" s="5"/>
      <c r="I32"/>
      <c r="J32"/>
      <c r="K32"/>
    </row>
    <row r="33" spans="1:11" ht="12" customHeight="1">
      <c r="A33" s="16"/>
      <c r="B33" s="16"/>
      <c r="C33" s="99"/>
      <c r="D33" s="100" t="s">
        <v>76</v>
      </c>
      <c r="E33" s="101" t="s">
        <v>7</v>
      </c>
      <c r="F33" s="100" t="s">
        <v>78</v>
      </c>
      <c r="G33" s="101" t="s">
        <v>7</v>
      </c>
      <c r="I33" s="117"/>
    </row>
    <row r="34" spans="1:11" s="16" customFormat="1" ht="12" customHeight="1">
      <c r="A34"/>
      <c r="B34"/>
      <c r="C34" s="19" t="s">
        <v>8</v>
      </c>
      <c r="D34" s="30">
        <v>343</v>
      </c>
      <c r="E34" s="56">
        <f>SUM(D34/D36)</f>
        <v>0.4830985915492958</v>
      </c>
      <c r="F34" s="30">
        <v>303</v>
      </c>
      <c r="G34" s="56">
        <f>SUM(F34/F36)</f>
        <v>0.38846153846153847</v>
      </c>
      <c r="I34"/>
      <c r="J34"/>
      <c r="K34"/>
    </row>
    <row r="35" spans="1:11" ht="12" customHeight="1">
      <c r="C35" s="21" t="s">
        <v>10</v>
      </c>
      <c r="D35" s="22">
        <v>367</v>
      </c>
      <c r="E35" s="57">
        <f>SUM(D35/D36)</f>
        <v>0.5169014084507042</v>
      </c>
      <c r="F35" s="22">
        <v>477</v>
      </c>
      <c r="G35" s="57">
        <f>SUM(F35/F36)</f>
        <v>0.61153846153846159</v>
      </c>
    </row>
    <row r="36" spans="1:11" ht="12" customHeight="1">
      <c r="C36" s="23" t="s">
        <v>27</v>
      </c>
      <c r="D36" s="24">
        <f>SUM(D34:D35)</f>
        <v>710</v>
      </c>
      <c r="E36" s="48">
        <f>SUM(E34:E35)</f>
        <v>1</v>
      </c>
      <c r="F36" s="24">
        <f>SUM(F34:F35)</f>
        <v>780</v>
      </c>
      <c r="G36" s="48">
        <f>SUM(G34:G35)</f>
        <v>1</v>
      </c>
    </row>
    <row r="37" spans="1:11" ht="6" customHeight="1">
      <c r="C37" s="25"/>
      <c r="D37" s="26"/>
      <c r="E37" s="20"/>
      <c r="F37" s="26"/>
      <c r="G37" s="20"/>
    </row>
    <row r="38" spans="1:11" ht="6" customHeight="1">
      <c r="C38" s="25"/>
      <c r="D38" s="26"/>
      <c r="E38" s="20"/>
      <c r="F38" s="26"/>
      <c r="G38" s="20"/>
    </row>
    <row r="39" spans="1:11" ht="12" customHeight="1">
      <c r="A39" s="16"/>
      <c r="B39" s="16"/>
      <c r="C39" s="99" t="s">
        <v>64</v>
      </c>
      <c r="D39" s="100" t="s">
        <v>76</v>
      </c>
      <c r="E39" s="101" t="s">
        <v>29</v>
      </c>
      <c r="F39" s="100" t="s">
        <v>78</v>
      </c>
      <c r="G39" s="101" t="s">
        <v>29</v>
      </c>
    </row>
    <row r="40" spans="1:11" ht="12" customHeight="1">
      <c r="C40" s="19" t="s">
        <v>35</v>
      </c>
      <c r="D40" s="71">
        <v>5</v>
      </c>
      <c r="E40" s="43">
        <v>1.0999999999999999E-2</v>
      </c>
      <c r="F40" s="71">
        <v>1</v>
      </c>
      <c r="G40" s="43">
        <f>F40/'Page 1'!$G$34</f>
        <v>2.5062656641604009E-3</v>
      </c>
    </row>
    <row r="41" spans="1:11" ht="12" customHeight="1">
      <c r="C41" s="21" t="s">
        <v>33</v>
      </c>
      <c r="D41" s="25">
        <v>38</v>
      </c>
      <c r="E41" s="44">
        <v>8.6999999999999994E-2</v>
      </c>
      <c r="F41" s="25">
        <v>43</v>
      </c>
      <c r="G41" s="44">
        <f>F41/'Page 1'!$G$34</f>
        <v>0.10776942355889724</v>
      </c>
    </row>
    <row r="42" spans="1:11" s="16" customFormat="1" ht="12" customHeight="1">
      <c r="A42"/>
      <c r="B42"/>
      <c r="C42" s="21" t="s">
        <v>34</v>
      </c>
      <c r="D42" s="25">
        <v>47</v>
      </c>
      <c r="E42" s="44">
        <v>0.108</v>
      </c>
      <c r="F42" s="25">
        <v>39</v>
      </c>
      <c r="G42" s="44">
        <f>F42/'Page 1'!$G$34</f>
        <v>9.7744360902255634E-2</v>
      </c>
      <c r="I42"/>
      <c r="J42"/>
      <c r="K42"/>
    </row>
    <row r="43" spans="1:11" ht="12" customHeight="1">
      <c r="C43" s="21" t="s">
        <v>32</v>
      </c>
      <c r="D43" s="25">
        <v>33</v>
      </c>
      <c r="E43" s="44">
        <v>7.5999999999999998E-2</v>
      </c>
      <c r="F43" s="25">
        <v>34</v>
      </c>
      <c r="G43" s="44">
        <f>F43/'Page 1'!$G$34</f>
        <v>8.5213032581453629E-2</v>
      </c>
    </row>
    <row r="44" spans="1:11" ht="12" customHeight="1">
      <c r="C44" s="21" t="s">
        <v>37</v>
      </c>
      <c r="D44" s="25">
        <v>1</v>
      </c>
      <c r="E44" s="44">
        <v>2E-3</v>
      </c>
      <c r="F44" s="25">
        <v>0</v>
      </c>
      <c r="G44" s="44">
        <f>F44/'Page 1'!$G$34</f>
        <v>0</v>
      </c>
    </row>
    <row r="45" spans="1:11" ht="12" customHeight="1">
      <c r="C45" s="21" t="s">
        <v>36</v>
      </c>
      <c r="D45" s="25">
        <v>3</v>
      </c>
      <c r="E45" s="44">
        <v>7.0000000000000001E-3</v>
      </c>
      <c r="F45" s="25">
        <v>8</v>
      </c>
      <c r="G45" s="44">
        <f>F45/'Page 1'!$G$34</f>
        <v>2.0050125313283207E-2</v>
      </c>
    </row>
    <row r="46" spans="1:11" ht="12" customHeight="1">
      <c r="C46" s="21" t="s">
        <v>50</v>
      </c>
      <c r="D46" s="25">
        <v>0</v>
      </c>
      <c r="E46" s="44">
        <f>D46/'Page 1'!$G$34</f>
        <v>0</v>
      </c>
      <c r="F46" s="25">
        <v>0</v>
      </c>
      <c r="G46" s="44">
        <f>F46/'Page 1'!$G$34</f>
        <v>0</v>
      </c>
    </row>
    <row r="47" spans="1:11" ht="12" customHeight="1">
      <c r="C47" s="21" t="s">
        <v>51</v>
      </c>
      <c r="D47" s="75">
        <v>7</v>
      </c>
      <c r="E47" s="47">
        <v>1.6E-2</v>
      </c>
      <c r="F47" s="75">
        <v>7</v>
      </c>
      <c r="G47" s="47">
        <f>F47/'Page 1'!$G$34</f>
        <v>1.7543859649122806E-2</v>
      </c>
    </row>
    <row r="48" spans="1:11" ht="12" customHeight="1">
      <c r="C48" s="23" t="s">
        <v>27</v>
      </c>
      <c r="D48" s="24">
        <f>SUM(D40:D47)</f>
        <v>134</v>
      </c>
      <c r="E48" s="48">
        <v>0.307</v>
      </c>
      <c r="F48" s="24">
        <f>SUM(F40:F47)</f>
        <v>132</v>
      </c>
      <c r="G48" s="48">
        <f>SUM(G40:G47)</f>
        <v>0.33082706766917291</v>
      </c>
    </row>
    <row r="49" spans="1:11" ht="12" customHeight="1">
      <c r="A49" s="16"/>
      <c r="B49" s="16"/>
      <c r="C49" s="67" t="s">
        <v>67</v>
      </c>
      <c r="D49" s="26"/>
      <c r="E49" s="20"/>
      <c r="F49" s="26"/>
      <c r="G49" s="20"/>
      <c r="I49" s="16"/>
      <c r="J49" s="16"/>
      <c r="K49" s="16"/>
    </row>
    <row r="50" spans="1:11" ht="6" customHeight="1">
      <c r="A50" s="16"/>
      <c r="B50" s="16"/>
      <c r="C50" s="66"/>
      <c r="D50" s="26"/>
      <c r="E50" s="20"/>
      <c r="F50" s="26"/>
      <c r="G50" s="20"/>
      <c r="I50" s="16"/>
      <c r="J50" s="16"/>
      <c r="K50" s="16"/>
    </row>
    <row r="51" spans="1:11" ht="6" customHeight="1">
      <c r="A51" s="16"/>
      <c r="B51" s="16"/>
      <c r="C51" s="25"/>
      <c r="D51" s="26"/>
      <c r="E51" s="20"/>
      <c r="F51" s="26"/>
      <c r="G51" s="20"/>
      <c r="I51" s="16"/>
      <c r="J51" s="16"/>
      <c r="K51" s="16"/>
    </row>
    <row r="52" spans="1:11" s="16" customFormat="1" ht="12" customHeight="1">
      <c r="A52"/>
      <c r="B52"/>
      <c r="C52" s="99" t="s">
        <v>65</v>
      </c>
      <c r="D52" s="100" t="s">
        <v>76</v>
      </c>
      <c r="E52" s="101" t="s">
        <v>7</v>
      </c>
      <c r="F52" s="100" t="s">
        <v>78</v>
      </c>
      <c r="G52" s="101" t="s">
        <v>7</v>
      </c>
      <c r="I52"/>
      <c r="J52"/>
      <c r="K52"/>
    </row>
    <row r="53" spans="1:11" ht="12" customHeight="1">
      <c r="C53" s="27" t="s">
        <v>16</v>
      </c>
      <c r="D53" s="102">
        <v>273</v>
      </c>
      <c r="E53" s="58">
        <f>SUM(D53/D26)</f>
        <v>0.38450704225352111</v>
      </c>
      <c r="F53" s="102">
        <v>381</v>
      </c>
      <c r="G53" s="58">
        <f>SUM(F53/F26)</f>
        <v>0.48846153846153845</v>
      </c>
    </row>
    <row r="54" spans="1:11" ht="13.5" customHeight="1">
      <c r="A54" s="16"/>
      <c r="B54" s="16"/>
      <c r="C54" s="66" t="s">
        <v>66</v>
      </c>
      <c r="D54" s="26"/>
      <c r="E54" s="20"/>
      <c r="F54" s="26"/>
      <c r="G54" s="20"/>
      <c r="I54" s="16"/>
      <c r="J54" s="16"/>
      <c r="K54" s="16"/>
    </row>
    <row r="55" spans="1:11" ht="6" customHeight="1">
      <c r="A55" s="16"/>
      <c r="B55" s="16"/>
      <c r="C55" s="66"/>
      <c r="D55" s="26"/>
      <c r="E55" s="20"/>
      <c r="F55" s="26"/>
      <c r="G55" s="20"/>
      <c r="I55" s="16"/>
      <c r="J55" s="16"/>
      <c r="K55" s="16"/>
    </row>
    <row r="56" spans="1:11" ht="6" customHeight="1">
      <c r="A56" s="16"/>
      <c r="B56" s="16"/>
      <c r="C56" s="62"/>
      <c r="D56" s="26"/>
      <c r="E56" s="20"/>
      <c r="F56" s="26"/>
      <c r="G56" s="20"/>
      <c r="I56" s="16"/>
      <c r="J56" s="16"/>
      <c r="K56" s="16"/>
    </row>
    <row r="57" spans="1:11" s="16" customFormat="1" ht="12" customHeight="1">
      <c r="A57"/>
      <c r="B57"/>
      <c r="C57" s="99" t="s">
        <v>17</v>
      </c>
      <c r="D57" s="100" t="s">
        <v>80</v>
      </c>
      <c r="E57" s="101" t="s">
        <v>7</v>
      </c>
      <c r="F57" s="100" t="s">
        <v>81</v>
      </c>
      <c r="G57" s="101" t="s">
        <v>7</v>
      </c>
      <c r="I57"/>
      <c r="J57"/>
      <c r="K57"/>
    </row>
    <row r="58" spans="1:11" ht="12" customHeight="1">
      <c r="C58" s="19" t="s">
        <v>18</v>
      </c>
      <c r="D58" s="28">
        <v>406</v>
      </c>
      <c r="E58" s="43">
        <f>SUM(D58/D26)</f>
        <v>0.57183098591549297</v>
      </c>
      <c r="F58" s="28">
        <v>468</v>
      </c>
      <c r="G58" s="43">
        <f>SUM(F58/F26)</f>
        <v>0.6</v>
      </c>
    </row>
    <row r="59" spans="1:11" ht="12" customHeight="1">
      <c r="C59" s="21" t="s">
        <v>19</v>
      </c>
      <c r="D59" s="22">
        <v>304</v>
      </c>
      <c r="E59" s="47">
        <f>SUM(D59/D26)</f>
        <v>0.42816901408450703</v>
      </c>
      <c r="F59" s="22">
        <v>312</v>
      </c>
      <c r="G59" s="47">
        <f>SUM(F59/F26)</f>
        <v>0.4</v>
      </c>
    </row>
    <row r="60" spans="1:11" ht="12" customHeight="1">
      <c r="C60" s="23" t="s">
        <v>27</v>
      </c>
      <c r="D60" s="24">
        <f>SUM(D58:D59)</f>
        <v>710</v>
      </c>
      <c r="E60" s="59">
        <f>SUM(E58:E59)</f>
        <v>1</v>
      </c>
      <c r="F60" s="24">
        <f>SUM(F58:F59)</f>
        <v>780</v>
      </c>
      <c r="G60" s="59">
        <f>SUM(G58:G59)</f>
        <v>1</v>
      </c>
    </row>
  </sheetData>
  <phoneticPr fontId="12" type="noConversion"/>
  <pageMargins left="0.75" right="0.25" top="0.45" bottom="0.3" header="0" footer="0.2"/>
  <pageSetup scale="91" orientation="portrait" r:id="rId1"/>
  <headerFooter alignWithMargins="0">
    <oddFooter>&amp;L&amp;"Univers (W1),Italic"&amp;8&amp;F&amp;R&amp;A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zoomScaleNormal="100" workbookViewId="0">
      <selection activeCell="F34" sqref="F34"/>
    </sheetView>
  </sheetViews>
  <sheetFormatPr defaultColWidth="8.6640625" defaultRowHeight="13.2"/>
  <cols>
    <col min="1" max="1" width="51.109375" customWidth="1"/>
    <col min="2" max="2" width="9.6640625" bestFit="1" customWidth="1"/>
    <col min="3" max="3" width="9.88671875" bestFit="1" customWidth="1"/>
    <col min="4" max="4" width="9.88671875" customWidth="1"/>
    <col min="5" max="5" width="9.6640625" bestFit="1" customWidth="1"/>
    <col min="6" max="6" width="9.88671875" customWidth="1"/>
    <col min="7" max="7" width="10.109375" bestFit="1" customWidth="1"/>
    <col min="8" max="8" width="9.33203125" bestFit="1" customWidth="1"/>
    <col min="9" max="9" width="30.109375" customWidth="1"/>
    <col min="10" max="10" width="16.109375" customWidth="1"/>
    <col min="11" max="11" width="16.33203125" customWidth="1"/>
    <col min="12" max="12" width="14.6640625" customWidth="1"/>
    <col min="13" max="13" width="22.88671875" customWidth="1"/>
    <col min="14" max="14" width="18.6640625" customWidth="1"/>
  </cols>
  <sheetData>
    <row r="1" spans="1:13" ht="15" customHeight="1">
      <c r="A1" s="34"/>
    </row>
    <row r="2" spans="1:13" ht="26.25" customHeight="1">
      <c r="A2" s="147" t="s">
        <v>77</v>
      </c>
      <c r="B2" s="147"/>
      <c r="C2" s="147"/>
      <c r="D2" s="147"/>
      <c r="E2" s="147"/>
      <c r="F2" s="147"/>
      <c r="G2" s="147"/>
      <c r="K2" s="117" t="s">
        <v>48</v>
      </c>
    </row>
    <row r="3" spans="1:13" s="25" customFormat="1" ht="12">
      <c r="A3" s="88" t="s">
        <v>22</v>
      </c>
      <c r="B3" s="89" t="s">
        <v>76</v>
      </c>
      <c r="C3" s="118" t="s">
        <v>7</v>
      </c>
      <c r="D3" s="119" t="s">
        <v>25</v>
      </c>
      <c r="E3" s="89" t="s">
        <v>78</v>
      </c>
      <c r="F3" s="118" t="s">
        <v>7</v>
      </c>
      <c r="G3" s="119" t="s">
        <v>25</v>
      </c>
    </row>
    <row r="4" spans="1:13" s="25" customFormat="1" ht="12">
      <c r="A4" s="103" t="s">
        <v>40</v>
      </c>
      <c r="B4" s="90"/>
      <c r="C4" s="91"/>
      <c r="D4" s="91"/>
      <c r="E4" s="90"/>
      <c r="F4" s="91"/>
      <c r="G4" s="91"/>
      <c r="I4" s="133"/>
    </row>
    <row r="5" spans="1:13" s="25" customFormat="1" ht="11.4">
      <c r="A5" s="21" t="s">
        <v>41</v>
      </c>
      <c r="B5" s="21">
        <v>66</v>
      </c>
      <c r="C5" s="81">
        <f>SUM(B5/B23)</f>
        <v>9.295774647887324E-2</v>
      </c>
      <c r="D5" s="52">
        <v>-0.2414</v>
      </c>
      <c r="E5" s="21">
        <v>61</v>
      </c>
      <c r="F5" s="81">
        <f>SUM(E5/E23)</f>
        <v>7.8205128205128205E-2</v>
      </c>
      <c r="G5" s="134">
        <f t="shared" ref="G5:G12" si="0">(E5-B5)/B5</f>
        <v>-7.575757575757576E-2</v>
      </c>
      <c r="M5" s="69"/>
    </row>
    <row r="6" spans="1:13" s="25" customFormat="1" ht="11.4">
      <c r="A6" s="137" t="s">
        <v>42</v>
      </c>
      <c r="B6" s="137">
        <v>47</v>
      </c>
      <c r="C6" s="138">
        <f>SUM(B6/B23)</f>
        <v>6.6197183098591544E-2</v>
      </c>
      <c r="D6" s="139">
        <v>0.27029999999999998</v>
      </c>
      <c r="E6" s="137">
        <v>49</v>
      </c>
      <c r="F6" s="138">
        <f>SUM(E6/E23)</f>
        <v>6.2820512820512819E-2</v>
      </c>
      <c r="G6" s="140">
        <f t="shared" si="0"/>
        <v>4.2553191489361701E-2</v>
      </c>
      <c r="M6" s="70"/>
    </row>
    <row r="7" spans="1:13" s="25" customFormat="1" ht="11.4">
      <c r="A7" s="137" t="s">
        <v>53</v>
      </c>
      <c r="B7" s="137">
        <v>88</v>
      </c>
      <c r="C7" s="138">
        <f>B7/B23</f>
        <v>0.12394366197183099</v>
      </c>
      <c r="D7" s="139">
        <v>-7.3700000000000002E-2</v>
      </c>
      <c r="E7" s="137">
        <v>170</v>
      </c>
      <c r="F7" s="138">
        <f>E7/E23</f>
        <v>0.21794871794871795</v>
      </c>
      <c r="G7" s="140">
        <f t="shared" si="0"/>
        <v>0.93181818181818177</v>
      </c>
      <c r="M7" s="70"/>
    </row>
    <row r="8" spans="1:13" s="25" customFormat="1" ht="11.4">
      <c r="A8" s="21" t="s">
        <v>43</v>
      </c>
      <c r="B8" s="21">
        <v>18</v>
      </c>
      <c r="C8" s="81">
        <f>B8/B23</f>
        <v>2.5352112676056339E-2</v>
      </c>
      <c r="D8" s="52">
        <v>0.2</v>
      </c>
      <c r="E8" s="21">
        <v>14</v>
      </c>
      <c r="F8" s="81">
        <f>E8/E23</f>
        <v>1.7948717948717947E-2</v>
      </c>
      <c r="G8" s="135">
        <f t="shared" si="0"/>
        <v>-0.22222222222222221</v>
      </c>
      <c r="M8" s="69"/>
    </row>
    <row r="9" spans="1:13" s="25" customFormat="1" ht="11.4">
      <c r="A9" s="137" t="s">
        <v>44</v>
      </c>
      <c r="B9" s="137">
        <v>40</v>
      </c>
      <c r="C9" s="141">
        <f>B9/B23</f>
        <v>5.6338028169014086E-2</v>
      </c>
      <c r="D9" s="139">
        <v>-9.0899999999999995E-2</v>
      </c>
      <c r="E9" s="137">
        <v>53</v>
      </c>
      <c r="F9" s="141">
        <f>E9/E23</f>
        <v>6.7948717948717943E-2</v>
      </c>
      <c r="G9" s="140">
        <f t="shared" si="0"/>
        <v>0.32500000000000001</v>
      </c>
      <c r="M9" s="69"/>
    </row>
    <row r="10" spans="1:13" s="25" customFormat="1" ht="11.4">
      <c r="A10" s="137" t="s">
        <v>45</v>
      </c>
      <c r="B10" s="137">
        <v>21</v>
      </c>
      <c r="C10" s="141">
        <f>B10/B23</f>
        <v>2.9577464788732393E-2</v>
      </c>
      <c r="D10" s="139">
        <v>-8.6999999999999994E-2</v>
      </c>
      <c r="E10" s="137">
        <v>23</v>
      </c>
      <c r="F10" s="141">
        <f>E10/E23</f>
        <v>2.9487179487179487E-2</v>
      </c>
      <c r="G10" s="140">
        <f t="shared" si="0"/>
        <v>9.5238095238095233E-2</v>
      </c>
      <c r="M10" s="69"/>
    </row>
    <row r="11" spans="1:13" s="25" customFormat="1" ht="11.4">
      <c r="A11" s="21" t="s">
        <v>46</v>
      </c>
      <c r="B11" s="21">
        <v>61</v>
      </c>
      <c r="C11" s="81">
        <f>B11/B23</f>
        <v>8.5915492957746475E-2</v>
      </c>
      <c r="D11" s="52">
        <v>8.9300000000000004E-2</v>
      </c>
      <c r="E11" s="21">
        <v>49</v>
      </c>
      <c r="F11" s="81">
        <f>E11/E23</f>
        <v>6.2820512820512819E-2</v>
      </c>
      <c r="G11" s="136">
        <f t="shared" si="0"/>
        <v>-0.19672131147540983</v>
      </c>
      <c r="M11" s="69"/>
    </row>
    <row r="12" spans="1:13" s="25" customFormat="1" ht="12">
      <c r="A12" s="103" t="s">
        <v>0</v>
      </c>
      <c r="B12" s="103">
        <f>SUM(B5:B11)</f>
        <v>341</v>
      </c>
      <c r="C12" s="104">
        <f>B12/B23</f>
        <v>0.4802816901408451</v>
      </c>
      <c r="D12" s="105">
        <v>-4.48E-2</v>
      </c>
      <c r="E12" s="103">
        <f>SUM(E5:E11)</f>
        <v>419</v>
      </c>
      <c r="F12" s="104">
        <f>E12/E23</f>
        <v>0.53717948717948716</v>
      </c>
      <c r="G12" s="105">
        <f t="shared" si="0"/>
        <v>0.22873900293255131</v>
      </c>
      <c r="M12" s="69"/>
    </row>
    <row r="13" spans="1:13" s="25" customFormat="1" ht="11.4">
      <c r="A13" s="21"/>
      <c r="B13" s="21"/>
      <c r="C13" s="81"/>
      <c r="D13" s="49"/>
      <c r="E13" s="21"/>
      <c r="F13" s="81"/>
      <c r="G13" s="49"/>
    </row>
    <row r="14" spans="1:13" s="25" customFormat="1" ht="12">
      <c r="A14" s="93" t="s">
        <v>3</v>
      </c>
      <c r="B14" s="94"/>
      <c r="C14" s="95"/>
      <c r="D14" s="96"/>
      <c r="E14" s="94"/>
      <c r="F14" s="95"/>
      <c r="G14" s="96"/>
      <c r="I14" s="133"/>
    </row>
    <row r="15" spans="1:13" s="25" customFormat="1" ht="11.4">
      <c r="A15" s="21" t="s">
        <v>54</v>
      </c>
      <c r="B15" s="21">
        <v>23</v>
      </c>
      <c r="C15" s="81">
        <f>B15/B23</f>
        <v>3.2394366197183097E-2</v>
      </c>
      <c r="D15" s="52">
        <v>-0.23330000000000001</v>
      </c>
      <c r="E15" s="21">
        <v>21</v>
      </c>
      <c r="F15" s="81">
        <f>E15/E23</f>
        <v>2.6923076923076925E-2</v>
      </c>
      <c r="G15" s="52">
        <f>(E15-B15)/B15</f>
        <v>-8.6956521739130432E-2</v>
      </c>
    </row>
    <row r="16" spans="1:13" s="25" customFormat="1" ht="11.4">
      <c r="A16" s="137" t="s">
        <v>23</v>
      </c>
      <c r="B16" s="137">
        <v>106</v>
      </c>
      <c r="C16" s="141">
        <f>B16/B23</f>
        <v>0.14929577464788732</v>
      </c>
      <c r="D16" s="139">
        <v>-7.0199999999999999E-2</v>
      </c>
      <c r="E16" s="137">
        <v>109</v>
      </c>
      <c r="F16" s="141">
        <f>E16/E23</f>
        <v>0.13974358974358975</v>
      </c>
      <c r="G16" s="139">
        <f>(E16-B16)/B16</f>
        <v>2.8301886792452831E-2</v>
      </c>
    </row>
    <row r="17" spans="1:9" s="25" customFormat="1" ht="11.4">
      <c r="A17" s="21" t="s">
        <v>24</v>
      </c>
      <c r="B17" s="21">
        <v>123</v>
      </c>
      <c r="C17" s="81">
        <f>B17/B23</f>
        <v>0.1732394366197183</v>
      </c>
      <c r="D17" s="52">
        <v>-0.14580000000000001</v>
      </c>
      <c r="E17" s="21">
        <v>101</v>
      </c>
      <c r="F17" s="81">
        <f>E17/E23</f>
        <v>0.1294871794871795</v>
      </c>
      <c r="G17" s="52">
        <f>(E17-B17)/B17</f>
        <v>-0.17886178861788618</v>
      </c>
    </row>
    <row r="18" spans="1:9" s="25" customFormat="1" ht="12">
      <c r="A18" s="137" t="s">
        <v>86</v>
      </c>
      <c r="B18" s="142">
        <v>2</v>
      </c>
      <c r="C18" s="138">
        <f>B18/B23</f>
        <v>2.8169014084507044E-3</v>
      </c>
      <c r="D18" s="143" t="s">
        <v>79</v>
      </c>
      <c r="E18" s="137">
        <v>7</v>
      </c>
      <c r="F18" s="141">
        <f>E18/E23</f>
        <v>8.9743589743589737E-3</v>
      </c>
      <c r="G18" s="143">
        <f>SUM(E18-B18)/B18</f>
        <v>2.5</v>
      </c>
      <c r="I18" s="133"/>
    </row>
    <row r="19" spans="1:9" s="25" customFormat="1" ht="11.4">
      <c r="A19" s="21" t="s">
        <v>1</v>
      </c>
      <c r="B19" s="21">
        <v>98</v>
      </c>
      <c r="C19" s="81">
        <f>B19/B23</f>
        <v>0.13802816901408452</v>
      </c>
      <c r="D19" s="52">
        <v>-3.9199999999999999E-2</v>
      </c>
      <c r="E19" s="21">
        <v>87</v>
      </c>
      <c r="F19" s="81">
        <f>E19/E23</f>
        <v>0.11153846153846154</v>
      </c>
      <c r="G19" s="52">
        <f>(E19-B19)/B19</f>
        <v>-0.11224489795918367</v>
      </c>
    </row>
    <row r="20" spans="1:9" s="25" customFormat="1" ht="12">
      <c r="A20" s="137" t="s">
        <v>87</v>
      </c>
      <c r="B20" s="142">
        <v>17</v>
      </c>
      <c r="C20" s="138">
        <f>B20/B23</f>
        <v>2.3943661971830985E-2</v>
      </c>
      <c r="D20" s="143">
        <v>7.5</v>
      </c>
      <c r="E20" s="142">
        <v>36</v>
      </c>
      <c r="F20" s="141">
        <f>E20/E23</f>
        <v>4.6153846153846156E-2</v>
      </c>
      <c r="G20" s="139">
        <f>(E20-B20)/B20</f>
        <v>1.1176470588235294</v>
      </c>
      <c r="I20" s="133"/>
    </row>
    <row r="21" spans="1:9" s="25" customFormat="1" ht="12">
      <c r="A21" s="93" t="s">
        <v>4</v>
      </c>
      <c r="B21" s="93">
        <f>SUM(B15:B20)</f>
        <v>369</v>
      </c>
      <c r="C21" s="106">
        <f>B21/B23</f>
        <v>0.5197183098591549</v>
      </c>
      <c r="D21" s="107">
        <v>-5.8700000000000002E-2</v>
      </c>
      <c r="E21" s="93">
        <f>SUM(E15:E20)</f>
        <v>361</v>
      </c>
      <c r="F21" s="106">
        <f>SUM(F15:F20)</f>
        <v>0.4628205128205129</v>
      </c>
      <c r="G21" s="107">
        <f>(E21-B21)/B21</f>
        <v>-2.1680216802168022E-2</v>
      </c>
    </row>
    <row r="22" spans="1:9" s="25" customFormat="1" ht="11.4">
      <c r="A22" s="21"/>
      <c r="B22" s="21"/>
      <c r="C22" s="81"/>
      <c r="D22" s="51"/>
      <c r="E22" s="21"/>
      <c r="F22" s="81"/>
      <c r="G22" s="51"/>
    </row>
    <row r="23" spans="1:9" s="25" customFormat="1" ht="12">
      <c r="A23" s="92" t="s">
        <v>2</v>
      </c>
      <c r="B23" s="92">
        <f>SUM(B21,B12)</f>
        <v>710</v>
      </c>
      <c r="C23" s="97">
        <f>SUM(C21,C12)</f>
        <v>1</v>
      </c>
      <c r="D23" s="98"/>
      <c r="E23" s="92">
        <f>SUM(E12,E21)</f>
        <v>780</v>
      </c>
      <c r="F23" s="97">
        <f>SUM(F21,F12)</f>
        <v>1</v>
      </c>
      <c r="G23" s="98"/>
    </row>
    <row r="24" spans="1:9" s="25" customFormat="1" ht="11.4">
      <c r="A24" s="71"/>
      <c r="B24" s="71"/>
      <c r="C24" s="72"/>
      <c r="D24" s="72"/>
      <c r="E24" s="71"/>
      <c r="F24" s="72"/>
      <c r="G24" s="73"/>
    </row>
    <row r="25" spans="1:9" s="25" customFormat="1" ht="12">
      <c r="A25" s="25" t="s">
        <v>55</v>
      </c>
      <c r="C25" s="50"/>
      <c r="D25" s="50"/>
      <c r="F25" s="50"/>
      <c r="G25" s="68"/>
      <c r="I25" s="133"/>
    </row>
    <row r="26" spans="1:9">
      <c r="A26" s="25" t="s">
        <v>56</v>
      </c>
      <c r="I26" s="25"/>
    </row>
    <row r="27" spans="1:9">
      <c r="A27" s="25" t="s">
        <v>88</v>
      </c>
      <c r="I27" s="16"/>
    </row>
    <row r="28" spans="1:9">
      <c r="A28" s="25" t="s">
        <v>89</v>
      </c>
      <c r="I28" s="25"/>
    </row>
    <row r="29" spans="1:9">
      <c r="I29" s="25"/>
    </row>
    <row r="30" spans="1:9">
      <c r="I30" s="25"/>
    </row>
    <row r="32" spans="1:9">
      <c r="I32" s="16"/>
    </row>
    <row r="33" spans="9:9">
      <c r="I33" s="25"/>
    </row>
    <row r="34" spans="9:9">
      <c r="I34" s="25"/>
    </row>
    <row r="35" spans="9:9">
      <c r="I35" s="25"/>
    </row>
    <row r="37" spans="9:9">
      <c r="I37" s="133"/>
    </row>
    <row r="38" spans="9:9">
      <c r="I38" s="25"/>
    </row>
    <row r="39" spans="9:9">
      <c r="I39" s="25"/>
    </row>
    <row r="40" spans="9:9">
      <c r="I40" s="25"/>
    </row>
    <row r="42" spans="9:9">
      <c r="I42" s="133"/>
    </row>
    <row r="43" spans="9:9">
      <c r="I43" s="4"/>
    </row>
    <row r="44" spans="9:9">
      <c r="I44" s="4"/>
    </row>
    <row r="45" spans="9:9">
      <c r="I45" s="4"/>
    </row>
    <row r="46" spans="9:9">
      <c r="I46" s="4"/>
    </row>
    <row r="47" spans="9:9" ht="23.25" customHeight="1">
      <c r="I47" s="4"/>
    </row>
    <row r="49" spans="2:9">
      <c r="I49" s="4"/>
    </row>
    <row r="51" spans="2:9">
      <c r="I51" s="7"/>
    </row>
    <row r="55" spans="2:9">
      <c r="B55">
        <v>370</v>
      </c>
      <c r="C55">
        <v>431</v>
      </c>
    </row>
  </sheetData>
  <mergeCells count="1">
    <mergeCell ref="A2:G2"/>
  </mergeCells>
  <phoneticPr fontId="12" type="noConversion"/>
  <pageMargins left="0.75" right="0.25" top="0.45" bottom="0.3" header="0" footer="0.2"/>
  <pageSetup scale="88" firstPageNumber="3" orientation="portrait" r:id="rId1"/>
  <headerFooter alignWithMargins="0">
    <oddFooter>&amp;L&amp;"Univers (W1),Italic"&amp;8&amp;F&amp;R&amp;A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 1</vt:lpstr>
      <vt:lpstr>Page 2</vt:lpstr>
      <vt:lpstr>Page 3</vt:lpstr>
      <vt:lpstr>'Page 1'!Print_Area</vt:lpstr>
      <vt:lpstr>'Page 2'!Print_Area</vt:lpstr>
      <vt:lpstr>'Page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Payne, Tina L</cp:lastModifiedBy>
  <cp:lastPrinted>2022-09-28T16:17:02Z</cp:lastPrinted>
  <dcterms:created xsi:type="dcterms:W3CDTF">1999-09-02T14:06:57Z</dcterms:created>
  <dcterms:modified xsi:type="dcterms:W3CDTF">2022-10-12T20:15:57Z</dcterms:modified>
</cp:coreProperties>
</file>